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31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'Sat-Sun'!$B$25:$F$71</definedName>
    <definedName name="length">List!$B$3:$B$15</definedName>
    <definedName name="_xlnm.Print_Area" localSheetId="0">'Campaign Total'!$A$1:$BW$51</definedName>
    <definedName name="_xlnm.Print_Area" localSheetId="1">'Mon-Fri'!$A$1:$AR$67</definedName>
    <definedName name="_xlnm.Print_Area" localSheetId="2">'Sat-Sun'!$A$1:$AL$73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 concurrentCalc="0"/>
</workbook>
</file>

<file path=xl/calcChain.xml><?xml version="1.0" encoding="utf-8"?>
<calcChain xmlns="http://schemas.openxmlformats.org/spreadsheetml/2006/main">
  <c r="AT69" i="5" l="1"/>
  <c r="AX69" i="5"/>
  <c r="AS69" i="5"/>
  <c r="AW69" i="5"/>
  <c r="AR69" i="5"/>
  <c r="AV69" i="5"/>
  <c r="AQ69" i="5"/>
  <c r="AU69" i="5"/>
  <c r="I69" i="5"/>
  <c r="H69" i="5"/>
  <c r="AT53" i="5"/>
  <c r="AX53" i="5"/>
  <c r="AS53" i="5"/>
  <c r="AW53" i="5"/>
  <c r="AR53" i="5"/>
  <c r="AV53" i="5"/>
  <c r="AQ53" i="5"/>
  <c r="AU53" i="5"/>
  <c r="I53" i="5"/>
  <c r="H53" i="5"/>
  <c r="AS31" i="4"/>
  <c r="AT31" i="4"/>
  <c r="AU31" i="4"/>
  <c r="AV31" i="4"/>
  <c r="K31" i="4"/>
  <c r="AW31" i="4"/>
  <c r="AX31" i="4"/>
  <c r="AY31" i="4"/>
  <c r="AZ31" i="4"/>
  <c r="L31" i="4"/>
  <c r="AQ26" i="5"/>
  <c r="AR26" i="5"/>
  <c r="AS26" i="5"/>
  <c r="AT26" i="5"/>
  <c r="H26" i="5"/>
  <c r="AQ27" i="5"/>
  <c r="AR27" i="5"/>
  <c r="AS27" i="5"/>
  <c r="AT27" i="5"/>
  <c r="AQ28" i="5"/>
  <c r="AR28" i="5"/>
  <c r="AS28" i="5"/>
  <c r="AT28" i="5"/>
  <c r="AQ29" i="5"/>
  <c r="AR29" i="5"/>
  <c r="AS29" i="5"/>
  <c r="AT29" i="5"/>
  <c r="AQ30" i="5"/>
  <c r="AR30" i="5"/>
  <c r="AS30" i="5"/>
  <c r="AT30" i="5"/>
  <c r="AQ31" i="5"/>
  <c r="AR31" i="5"/>
  <c r="AS31" i="5"/>
  <c r="AT31" i="5"/>
  <c r="AQ32" i="5"/>
  <c r="AR32" i="5"/>
  <c r="AS32" i="5"/>
  <c r="AT32" i="5"/>
  <c r="AQ33" i="5"/>
  <c r="AR33" i="5"/>
  <c r="AS33" i="5"/>
  <c r="AT33" i="5"/>
  <c r="AQ34" i="5"/>
  <c r="AR34" i="5"/>
  <c r="AS34" i="5"/>
  <c r="AT34" i="5"/>
  <c r="AQ35" i="5"/>
  <c r="AR35" i="5"/>
  <c r="AS35" i="5"/>
  <c r="AT35" i="5"/>
  <c r="AQ36" i="5"/>
  <c r="AR36" i="5"/>
  <c r="AS36" i="5"/>
  <c r="AT36" i="5"/>
  <c r="AQ37" i="5"/>
  <c r="AR37" i="5"/>
  <c r="AS37" i="5"/>
  <c r="AT37" i="5"/>
  <c r="AQ38" i="5"/>
  <c r="AR38" i="5"/>
  <c r="AS38" i="5"/>
  <c r="AT38" i="5"/>
  <c r="AQ39" i="5"/>
  <c r="AR39" i="5"/>
  <c r="AS39" i="5"/>
  <c r="AT39" i="5"/>
  <c r="AQ40" i="5"/>
  <c r="AR40" i="5"/>
  <c r="AS40" i="5"/>
  <c r="AT40" i="5"/>
  <c r="AQ41" i="5"/>
  <c r="AR41" i="5"/>
  <c r="AS41" i="5"/>
  <c r="AT41" i="5"/>
  <c r="AQ42" i="5"/>
  <c r="AR42" i="5"/>
  <c r="AS42" i="5"/>
  <c r="AT42" i="5"/>
  <c r="AQ43" i="5"/>
  <c r="AR43" i="5"/>
  <c r="AS43" i="5"/>
  <c r="AT43" i="5"/>
  <c r="AQ44" i="5"/>
  <c r="AR44" i="5"/>
  <c r="AS44" i="5"/>
  <c r="AT44" i="5"/>
  <c r="AQ45" i="5"/>
  <c r="AR45" i="5"/>
  <c r="AS45" i="5"/>
  <c r="AT45" i="5"/>
  <c r="AQ46" i="5"/>
  <c r="AR46" i="5"/>
  <c r="AS46" i="5"/>
  <c r="AT46" i="5"/>
  <c r="AQ47" i="5"/>
  <c r="AR47" i="5"/>
  <c r="AS47" i="5"/>
  <c r="AT47" i="5"/>
  <c r="AQ48" i="5"/>
  <c r="AR48" i="5"/>
  <c r="AS48" i="5"/>
  <c r="AT48" i="5"/>
  <c r="AQ49" i="5"/>
  <c r="AR49" i="5"/>
  <c r="AS49" i="5"/>
  <c r="AT49" i="5"/>
  <c r="AQ50" i="5"/>
  <c r="AR50" i="5"/>
  <c r="AS50" i="5"/>
  <c r="AT50" i="5"/>
  <c r="AQ51" i="5"/>
  <c r="AR51" i="5"/>
  <c r="AS51" i="5"/>
  <c r="AT51" i="5"/>
  <c r="AQ52" i="5"/>
  <c r="AR52" i="5"/>
  <c r="AS52" i="5"/>
  <c r="AT52" i="5"/>
  <c r="AQ54" i="5"/>
  <c r="AR54" i="5"/>
  <c r="AS54" i="5"/>
  <c r="AT54" i="5"/>
  <c r="AQ55" i="5"/>
  <c r="AR55" i="5"/>
  <c r="AS55" i="5"/>
  <c r="AT55" i="5"/>
  <c r="AQ56" i="5"/>
  <c r="AR56" i="5"/>
  <c r="AS56" i="5"/>
  <c r="AT56" i="5"/>
  <c r="AQ57" i="5"/>
  <c r="AR57" i="5"/>
  <c r="AS57" i="5"/>
  <c r="AT57" i="5"/>
  <c r="AQ58" i="5"/>
  <c r="AR58" i="5"/>
  <c r="AS58" i="5"/>
  <c r="AT58" i="5"/>
  <c r="AQ59" i="5"/>
  <c r="AR59" i="5"/>
  <c r="AS59" i="5"/>
  <c r="AT59" i="5"/>
  <c r="AQ60" i="5"/>
  <c r="AR60" i="5"/>
  <c r="AS60" i="5"/>
  <c r="AT60" i="5"/>
  <c r="AQ61" i="5"/>
  <c r="AR61" i="5"/>
  <c r="AS61" i="5"/>
  <c r="AT61" i="5"/>
  <c r="AQ62" i="5"/>
  <c r="AR62" i="5"/>
  <c r="AS62" i="5"/>
  <c r="AT62" i="5"/>
  <c r="AQ63" i="5"/>
  <c r="AR63" i="5"/>
  <c r="AS63" i="5"/>
  <c r="AT63" i="5"/>
  <c r="AQ64" i="5"/>
  <c r="AR64" i="5"/>
  <c r="AS64" i="5"/>
  <c r="AT64" i="5"/>
  <c r="AQ65" i="5"/>
  <c r="AR65" i="5"/>
  <c r="AS65" i="5"/>
  <c r="AT65" i="5"/>
  <c r="AQ66" i="5"/>
  <c r="AR66" i="5"/>
  <c r="AS66" i="5"/>
  <c r="AT66" i="5"/>
  <c r="AQ67" i="5"/>
  <c r="AR67" i="5"/>
  <c r="AS67" i="5"/>
  <c r="AT67" i="5"/>
  <c r="AQ68" i="5"/>
  <c r="AR68" i="5"/>
  <c r="AS68" i="5"/>
  <c r="AT68" i="5"/>
  <c r="AQ70" i="5"/>
  <c r="AR70" i="5"/>
  <c r="AS70" i="5"/>
  <c r="AT70" i="5"/>
  <c r="AQ71" i="5"/>
  <c r="AR71" i="5"/>
  <c r="AS71" i="5"/>
  <c r="AT71" i="5"/>
  <c r="AX26" i="5"/>
  <c r="AW26" i="5"/>
  <c r="AV26" i="5"/>
  <c r="AU26" i="5"/>
  <c r="AO72" i="5"/>
  <c r="AN72" i="5"/>
  <c r="AM72" i="5"/>
  <c r="AS30" i="4"/>
  <c r="AS33" i="4"/>
  <c r="AV28" i="4"/>
  <c r="AV29" i="4"/>
  <c r="AV30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27" i="4"/>
  <c r="AU28" i="4"/>
  <c r="AU29" i="4"/>
  <c r="AU30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27" i="4"/>
  <c r="AT28" i="4"/>
  <c r="AT29" i="4"/>
  <c r="AT30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27" i="4"/>
  <c r="AS28" i="4"/>
  <c r="AS29" i="4"/>
  <c r="AS32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27" i="4"/>
  <c r="AQ66" i="4"/>
  <c r="AP66" i="4"/>
  <c r="K29" i="4"/>
  <c r="K32" i="4"/>
  <c r="K30" i="4"/>
  <c r="AZ27" i="4"/>
  <c r="AZ28" i="4"/>
  <c r="AZ29" i="4"/>
  <c r="AZ30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Y27" i="4"/>
  <c r="AY28" i="4"/>
  <c r="AY29" i="4"/>
  <c r="AY30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X27" i="4"/>
  <c r="AX28" i="4"/>
  <c r="AX29" i="4"/>
  <c r="AX30" i="4"/>
  <c r="AX32" i="4"/>
  <c r="AX33" i="4"/>
  <c r="AX34" i="4"/>
  <c r="AX35" i="4"/>
  <c r="AX36" i="4"/>
  <c r="AX37" i="4"/>
  <c r="AX38" i="4"/>
  <c r="AX39" i="4"/>
  <c r="AX40" i="4"/>
  <c r="AX41" i="4"/>
  <c r="AX42" i="4"/>
  <c r="AW27" i="4"/>
  <c r="AW28" i="4"/>
  <c r="AW29" i="4"/>
  <c r="AW30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K35" i="4"/>
  <c r="L27" i="4"/>
  <c r="L35" i="4"/>
  <c r="AX44" i="5"/>
  <c r="AU44" i="5"/>
  <c r="AU42" i="5"/>
  <c r="AU28" i="5"/>
  <c r="AW44" i="5"/>
  <c r="AX61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5" i="5"/>
  <c r="AX46" i="5"/>
  <c r="AX47" i="5"/>
  <c r="AX48" i="5"/>
  <c r="AX49" i="5"/>
  <c r="AX50" i="5"/>
  <c r="AX51" i="5"/>
  <c r="AX52" i="5"/>
  <c r="AX54" i="5"/>
  <c r="AX55" i="5"/>
  <c r="AX56" i="5"/>
  <c r="AX57" i="5"/>
  <c r="AX58" i="5"/>
  <c r="AX59" i="5"/>
  <c r="AX60" i="5"/>
  <c r="AX62" i="5"/>
  <c r="AX63" i="5"/>
  <c r="AX64" i="5"/>
  <c r="AX65" i="5"/>
  <c r="AX66" i="5"/>
  <c r="AX67" i="5"/>
  <c r="AX68" i="5"/>
  <c r="AX70" i="5"/>
  <c r="AX71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5" i="5"/>
  <c r="AW46" i="5"/>
  <c r="AW47" i="5"/>
  <c r="AW48" i="5"/>
  <c r="AW49" i="5"/>
  <c r="AW50" i="5"/>
  <c r="AW51" i="5"/>
  <c r="AW52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70" i="5"/>
  <c r="AW71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70" i="5"/>
  <c r="AV71" i="5"/>
  <c r="AU27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3" i="5"/>
  <c r="AU45" i="5"/>
  <c r="AU46" i="5"/>
  <c r="AU47" i="5"/>
  <c r="AU48" i="5"/>
  <c r="AU49" i="5"/>
  <c r="AU50" i="5"/>
  <c r="AU51" i="5"/>
  <c r="AU52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70" i="5"/>
  <c r="AU71" i="5"/>
  <c r="I40" i="5"/>
  <c r="H44" i="5"/>
  <c r="I42" i="5"/>
  <c r="H40" i="5"/>
  <c r="H42" i="5"/>
  <c r="H28" i="5"/>
  <c r="I28" i="5"/>
  <c r="I44" i="5"/>
  <c r="K14" i="6"/>
  <c r="I61" i="5"/>
  <c r="H61" i="5"/>
  <c r="H43" i="5"/>
  <c r="K40" i="4"/>
  <c r="I43" i="5"/>
  <c r="L40" i="4"/>
  <c r="H59" i="5"/>
  <c r="AZ64" i="4"/>
  <c r="AY64" i="4"/>
  <c r="AX64" i="4"/>
  <c r="AZ63" i="4"/>
  <c r="AY63" i="4"/>
  <c r="AW63" i="4"/>
  <c r="I59" i="5"/>
  <c r="H32" i="5"/>
  <c r="H36" i="5"/>
  <c r="H55" i="5"/>
  <c r="H64" i="5"/>
  <c r="H49" i="5"/>
  <c r="H33" i="5"/>
  <c r="I33" i="5"/>
  <c r="I36" i="5"/>
  <c r="K64" i="4"/>
  <c r="AW64" i="4"/>
  <c r="L64" i="4"/>
  <c r="K63" i="4"/>
  <c r="AX63" i="4"/>
  <c r="L63" i="4"/>
  <c r="AZ48" i="4"/>
  <c r="AY48" i="4"/>
  <c r="AX48" i="4"/>
  <c r="AW48" i="4"/>
  <c r="AZ47" i="4"/>
  <c r="AY47" i="4"/>
  <c r="AX47" i="4"/>
  <c r="I49" i="5"/>
  <c r="I64" i="5"/>
  <c r="I32" i="5"/>
  <c r="I55" i="5"/>
  <c r="K47" i="4"/>
  <c r="K48" i="4"/>
  <c r="L48" i="4"/>
  <c r="AW47" i="4"/>
  <c r="L47" i="4"/>
  <c r="L36" i="4"/>
  <c r="K36" i="4"/>
  <c r="K39" i="4"/>
  <c r="L39" i="4"/>
  <c r="AZ58" i="4"/>
  <c r="AY58" i="4"/>
  <c r="AX58" i="4"/>
  <c r="K58" i="4"/>
  <c r="K34" i="4"/>
  <c r="AW58" i="4"/>
  <c r="L58" i="4"/>
  <c r="L34" i="4"/>
  <c r="AX59" i="4"/>
  <c r="AY59" i="4"/>
  <c r="AZ59" i="4"/>
  <c r="K59" i="4"/>
  <c r="AW59" i="4"/>
  <c r="L59" i="4"/>
  <c r="L32" i="4"/>
  <c r="L33" i="4"/>
  <c r="K33" i="4"/>
  <c r="AZ51" i="4"/>
  <c r="AY51" i="4"/>
  <c r="AW51" i="4"/>
  <c r="K51" i="4"/>
  <c r="AX51" i="4"/>
  <c r="AZ55" i="4"/>
  <c r="AY55" i="4"/>
  <c r="L51" i="4"/>
  <c r="I51" i="5"/>
  <c r="H51" i="5"/>
  <c r="AS26" i="4"/>
  <c r="AT26" i="4"/>
  <c r="AX26" i="4"/>
  <c r="AU26" i="4"/>
  <c r="AY26" i="4"/>
  <c r="AV26" i="4"/>
  <c r="AZ26" i="4"/>
  <c r="AX43" i="4"/>
  <c r="AX44" i="4"/>
  <c r="AY44" i="4"/>
  <c r="AZ44" i="4"/>
  <c r="AX45" i="4"/>
  <c r="AY45" i="4"/>
  <c r="AZ45" i="4"/>
  <c r="AW46" i="4"/>
  <c r="AX46" i="4"/>
  <c r="AY46" i="4"/>
  <c r="AZ46" i="4"/>
  <c r="AW49" i="4"/>
  <c r="AX49" i="4"/>
  <c r="AY49" i="4"/>
  <c r="AZ49" i="4"/>
  <c r="AW50" i="4"/>
  <c r="AX50" i="4"/>
  <c r="AY50" i="4"/>
  <c r="AZ50" i="4"/>
  <c r="AW52" i="4"/>
  <c r="AX52" i="4"/>
  <c r="AY52" i="4"/>
  <c r="AZ52" i="4"/>
  <c r="AW53" i="4"/>
  <c r="AX53" i="4"/>
  <c r="AY53" i="4"/>
  <c r="AZ53" i="4"/>
  <c r="AX54" i="4"/>
  <c r="AY54" i="4"/>
  <c r="AZ54" i="4"/>
  <c r="AW55" i="4"/>
  <c r="AX55" i="4"/>
  <c r="AW56" i="4"/>
  <c r="AX56" i="4"/>
  <c r="AY56" i="4"/>
  <c r="AZ56" i="4"/>
  <c r="AW57" i="4"/>
  <c r="AX57" i="4"/>
  <c r="AY57" i="4"/>
  <c r="AZ57" i="4"/>
  <c r="AW60" i="4"/>
  <c r="AX60" i="4"/>
  <c r="AY60" i="4"/>
  <c r="AZ60" i="4"/>
  <c r="AW61" i="4"/>
  <c r="AX61" i="4"/>
  <c r="AY61" i="4"/>
  <c r="AZ61" i="4"/>
  <c r="AW62" i="4"/>
  <c r="AX62" i="4"/>
  <c r="AY62" i="4"/>
  <c r="AZ62" i="4"/>
  <c r="AW65" i="4"/>
  <c r="AX65" i="4"/>
  <c r="AY65" i="4"/>
  <c r="AZ65" i="4"/>
  <c r="BU14" i="6"/>
  <c r="BT14" i="6"/>
  <c r="BQ13" i="6"/>
  <c r="BR13" i="6"/>
  <c r="BS13" i="6"/>
  <c r="BT13" i="6"/>
  <c r="BU13" i="6"/>
  <c r="BL13" i="6"/>
  <c r="BM13" i="6"/>
  <c r="BN13" i="6"/>
  <c r="BO13" i="6"/>
  <c r="BF13" i="6"/>
  <c r="BG13" i="6"/>
  <c r="BH13" i="6"/>
  <c r="BI13" i="6"/>
  <c r="BJ13" i="6"/>
  <c r="BA13" i="6"/>
  <c r="BB13" i="6"/>
  <c r="BC13" i="6"/>
  <c r="BD13" i="6"/>
  <c r="AV13" i="6"/>
  <c r="AW13" i="6"/>
  <c r="AX13" i="6"/>
  <c r="AY13" i="6"/>
  <c r="AQ13" i="6"/>
  <c r="AR13" i="6"/>
  <c r="AS13" i="6"/>
  <c r="AT13" i="6"/>
  <c r="AL13" i="6"/>
  <c r="AM13" i="6"/>
  <c r="AN13" i="6"/>
  <c r="AO13" i="6"/>
  <c r="AF13" i="6"/>
  <c r="AG13" i="6"/>
  <c r="AH13" i="6"/>
  <c r="AI13" i="6"/>
  <c r="AJ13" i="6"/>
  <c r="AA13" i="6"/>
  <c r="AB13" i="6"/>
  <c r="AC13" i="6"/>
  <c r="AD13" i="6"/>
  <c r="P13" i="6"/>
  <c r="Q13" i="6"/>
  <c r="R13" i="6"/>
  <c r="S13" i="6"/>
  <c r="T13" i="6"/>
  <c r="AH72" i="5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N66" i="4"/>
  <c r="AL72" i="5"/>
  <c r="AK72" i="5"/>
  <c r="AJ72" i="5"/>
  <c r="AI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E15" i="5"/>
  <c r="E16" i="5"/>
  <c r="E17" i="5"/>
  <c r="E14" i="5"/>
  <c r="E15" i="4"/>
  <c r="E16" i="4"/>
  <c r="E17" i="4"/>
  <c r="E14" i="4"/>
  <c r="D17" i="5"/>
  <c r="F17" i="5"/>
  <c r="D16" i="5"/>
  <c r="D15" i="5"/>
  <c r="D14" i="5"/>
  <c r="C3" i="5"/>
  <c r="C4" i="5"/>
  <c r="C5" i="5"/>
  <c r="C2" i="5"/>
  <c r="C3" i="4"/>
  <c r="C4" i="4"/>
  <c r="C5" i="4"/>
  <c r="C2" i="4"/>
  <c r="D17" i="4"/>
  <c r="F17" i="4"/>
  <c r="D16" i="4"/>
  <c r="D15" i="4"/>
  <c r="D14" i="4"/>
  <c r="F17" i="6"/>
  <c r="C17" i="6"/>
  <c r="C17" i="4"/>
  <c r="F16" i="6"/>
  <c r="C16" i="6"/>
  <c r="C16" i="5"/>
  <c r="C15" i="6"/>
  <c r="C15" i="4"/>
  <c r="C14" i="6"/>
  <c r="C14" i="5"/>
  <c r="C4" i="2"/>
  <c r="C5" i="2"/>
  <c r="C6" i="2"/>
  <c r="C7" i="2"/>
  <c r="C8" i="2"/>
  <c r="C9" i="2"/>
  <c r="F14" i="6"/>
  <c r="C10" i="2"/>
  <c r="C11" i="2"/>
  <c r="C12" i="2"/>
  <c r="C13" i="2"/>
  <c r="C14" i="2"/>
  <c r="C15" i="2"/>
  <c r="F15" i="6"/>
  <c r="F14" i="4"/>
  <c r="F16" i="4"/>
  <c r="F16" i="5"/>
  <c r="AY66" i="4"/>
  <c r="G16" i="4"/>
  <c r="K28" i="4"/>
  <c r="F14" i="5"/>
  <c r="C17" i="5"/>
  <c r="H38" i="5"/>
  <c r="H30" i="5"/>
  <c r="H31" i="5"/>
  <c r="I29" i="5"/>
  <c r="H29" i="5"/>
  <c r="I34" i="5"/>
  <c r="H34" i="5"/>
  <c r="I47" i="5"/>
  <c r="H47" i="5"/>
  <c r="H52" i="5"/>
  <c r="H57" i="5"/>
  <c r="I60" i="5"/>
  <c r="H60" i="5"/>
  <c r="I66" i="5"/>
  <c r="H66" i="5"/>
  <c r="H70" i="5"/>
  <c r="H68" i="5"/>
  <c r="I39" i="5"/>
  <c r="H39" i="5"/>
  <c r="H63" i="5"/>
  <c r="I35" i="5"/>
  <c r="H35" i="5"/>
  <c r="AW26" i="4"/>
  <c r="L26" i="4"/>
  <c r="K26" i="4"/>
  <c r="C14" i="4"/>
  <c r="F15" i="4"/>
  <c r="F15" i="5"/>
  <c r="I37" i="5"/>
  <c r="H37" i="5"/>
  <c r="H45" i="5"/>
  <c r="I48" i="5"/>
  <c r="H48" i="5"/>
  <c r="H56" i="5"/>
  <c r="H58" i="5"/>
  <c r="H65" i="5"/>
  <c r="I67" i="5"/>
  <c r="H67" i="5"/>
  <c r="I71" i="5"/>
  <c r="H71" i="5"/>
  <c r="H62" i="5"/>
  <c r="I46" i="5"/>
  <c r="H46" i="5"/>
  <c r="I41" i="5"/>
  <c r="H41" i="5"/>
  <c r="I50" i="5"/>
  <c r="H50" i="5"/>
  <c r="H54" i="5"/>
  <c r="C15" i="5"/>
  <c r="L46" i="4"/>
  <c r="AW54" i="4"/>
  <c r="L54" i="4"/>
  <c r="C16" i="4"/>
  <c r="L60" i="4"/>
  <c r="AQ72" i="5"/>
  <c r="H14" i="5"/>
  <c r="AR72" i="5"/>
  <c r="H15" i="5"/>
  <c r="I38" i="5"/>
  <c r="AS72" i="5"/>
  <c r="H16" i="5"/>
  <c r="AT72" i="5"/>
  <c r="H17" i="5"/>
  <c r="L65" i="4"/>
  <c r="K62" i="4"/>
  <c r="K60" i="4"/>
  <c r="K57" i="4"/>
  <c r="K55" i="4"/>
  <c r="K50" i="4"/>
  <c r="K49" i="4"/>
  <c r="K46" i="4"/>
  <c r="K43" i="4"/>
  <c r="K37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0" i="4"/>
  <c r="L29" i="4"/>
  <c r="K27" i="4"/>
  <c r="AS66" i="4"/>
  <c r="H14" i="4"/>
  <c r="AV66" i="4"/>
  <c r="H17" i="4"/>
  <c r="AU66" i="4"/>
  <c r="H16" i="4"/>
  <c r="AT66" i="4"/>
  <c r="H15" i="4"/>
  <c r="AZ66" i="4"/>
  <c r="G17" i="4"/>
  <c r="I26" i="5"/>
  <c r="H72" i="5"/>
  <c r="L28" i="4"/>
  <c r="L66" i="4"/>
  <c r="I57" i="5"/>
  <c r="I63" i="5"/>
  <c r="I68" i="5"/>
  <c r="I58" i="5"/>
  <c r="AX72" i="5"/>
  <c r="G17" i="5"/>
  <c r="G17" i="6"/>
  <c r="I45" i="5"/>
  <c r="I52" i="5"/>
  <c r="I62" i="5"/>
  <c r="I30" i="5"/>
  <c r="I31" i="5"/>
  <c r="I65" i="5"/>
  <c r="I56" i="5"/>
  <c r="I70" i="5"/>
  <c r="I54" i="5"/>
  <c r="N14" i="6"/>
  <c r="O14" i="6"/>
  <c r="M14" i="6"/>
  <c r="H14" i="6"/>
  <c r="L14" i="6"/>
  <c r="H15" i="6"/>
  <c r="H17" i="6"/>
  <c r="AW72" i="5"/>
  <c r="G16" i="5"/>
  <c r="G16" i="6"/>
  <c r="AV72" i="5"/>
  <c r="G15" i="5"/>
  <c r="H16" i="6"/>
  <c r="H18" i="5"/>
  <c r="AU72" i="5"/>
  <c r="G14" i="5"/>
  <c r="AX66" i="4"/>
  <c r="G15" i="4"/>
  <c r="H18" i="4"/>
  <c r="AW66" i="4"/>
  <c r="G14" i="4"/>
  <c r="K66" i="4"/>
  <c r="I72" i="5"/>
  <c r="G18" i="5"/>
  <c r="G21" i="5"/>
  <c r="H18" i="6"/>
  <c r="G15" i="6"/>
  <c r="G14" i="6"/>
  <c r="G18" i="4"/>
  <c r="G21" i="4"/>
  <c r="G18" i="6"/>
  <c r="G21" i="6"/>
  <c r="G22" i="6"/>
</calcChain>
</file>

<file path=xl/sharedStrings.xml><?xml version="1.0" encoding="utf-8"?>
<sst xmlns="http://schemas.openxmlformats.org/spreadsheetml/2006/main" count="511" uniqueCount="308">
  <si>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</si>
  <si>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</si>
  <si>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</si>
  <si>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</si>
  <si>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</si>
  <si>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</si>
  <si>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</si>
  <si>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</si>
  <si>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</si>
  <si>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</si>
  <si>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</si>
  <si>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</si>
  <si>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</si>
  <si>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</si>
  <si>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</si>
  <si>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</si>
  <si>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</si>
  <si>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</si>
  <si>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</si>
  <si>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</si>
  <si>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</si>
  <si>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</si>
  <si>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</si>
  <si>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</si>
  <si>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</si>
  <si>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</si>
  <si>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</si>
  <si>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</si>
  <si>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</si>
  <si>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</si>
  <si>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</si>
  <si>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</si>
  <si>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</si>
  <si>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</si>
  <si>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</si>
  <si>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</si>
  <si>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</si>
  <si>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</si>
  <si>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</si>
  <si>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</si>
  <si>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</si>
  <si>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</si>
  <si>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</si>
  <si>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</si>
  <si>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</si>
  <si>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</si>
  <si>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</si>
  <si>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</si>
  <si>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</si>
  <si>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</si>
  <si>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</si>
  <si>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</si>
  <si>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</si>
  <si>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</si>
  <si>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</si>
  <si>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</si>
  <si>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</si>
  <si>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</si>
  <si>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</si>
  <si>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</si>
  <si>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</si>
  <si>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</si>
  <si>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</si>
  <si>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</si>
  <si>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</si>
  <si>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</si>
  <si>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</si>
  <si>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</si>
  <si>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</si>
  <si>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</si>
  <si>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</si>
  <si>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</si>
  <si>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</si>
  <si>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</si>
  <si>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</si>
  <si>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</si>
  <si>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</si>
  <si>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</si>
  <si>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</si>
  <si>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</si>
  <si>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</si>
  <si>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</si>
  <si>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</si>
  <si>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</si>
  <si>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</si>
  <si>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</si>
  <si>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</si>
  <si>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</si>
  <si>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</si>
  <si>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</si>
  <si>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</si>
  <si>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</si>
  <si>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</si>
  <si>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</si>
  <si>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</si>
  <si>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</si>
  <si>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</si>
  <si>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</si>
  <si>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</si>
  <si>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</si>
  <si>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</si>
  <si>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</si>
  <si>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</si>
  <si>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</si>
  <si>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</si>
  <si>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</si>
  <si>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</si>
  <si>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</si>
  <si>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</si>
  <si>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</si>
  <si>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</si>
  <si>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</si>
  <si>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</si>
  <si>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</si>
  <si>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</si>
  <si>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</si>
  <si>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</si>
  <si>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</si>
  <si>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</si>
  <si>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</si>
  <si>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</si>
  <si>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</si>
  <si>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</si>
  <si>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</si>
  <si>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</si>
  <si>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</si>
  <si>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</si>
  <si>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</si>
  <si>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</si>
  <si>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</si>
  <si>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</si>
  <si>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</si>
  <si>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</si>
  <si>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</si>
  <si>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</si>
  <si>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</si>
  <si>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</si>
  <si>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</si>
  <si>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</si>
  <si>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</si>
  <si>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</si>
  <si>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</si>
  <si>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</si>
  <si>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</si>
  <si>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</si>
  <si>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</si>
  <si>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</si>
  <si>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</si>
  <si>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</si>
  <si>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</si>
  <si>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</si>
  <si>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</si>
  <si>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</si>
  <si>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</si>
  <si>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</si>
  <si>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</si>
  <si>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</si>
  <si>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</si>
  <si>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</si>
  <si>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</si>
  <si>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</si>
  <si>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</si>
  <si>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</si>
  <si>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</si>
  <si>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</si>
  <si>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</si>
  <si>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</si>
  <si>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</si>
  <si>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</si>
  <si>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</si>
  <si>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</si>
  <si>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</si>
  <si>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</si>
  <si>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</si>
  <si>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</si>
  <si>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</si>
  <si>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</si>
  <si>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</si>
  <si>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</si>
  <si>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</si>
  <si>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</si>
  <si>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</si>
  <si>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</si>
  <si>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</si>
  <si>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</si>
  <si>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</si>
  <si>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Авиошоу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</si>
  <si>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</si>
  <si>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</si>
  <si>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</si>
  <si>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</si>
  <si>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</si>
  <si>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</si>
  <si>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</si>
  <si>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</si>
  <si>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</si>
  <si>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</si>
  <si>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</si>
  <si>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</si>
  <si>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</si>
  <si>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</si>
  <si>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</si>
  <si>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</si>
  <si>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</si>
  <si>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</si>
  <si>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</si>
  <si>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</si>
  <si>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</si>
  <si>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</si>
  <si>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</si>
  <si>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</si>
  <si>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</si>
  <si>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</si>
  <si>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</si>
  <si>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</si>
  <si>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</si>
  <si>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</si>
  <si>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</si>
  <si>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</si>
  <si>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</si>
  <si>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</si>
  <si>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</si>
  <si>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</si>
  <si>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</si>
  <si>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</si>
  <si>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</si>
  <si>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</si>
  <si>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</si>
  <si>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</si>
  <si>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</si>
  <si>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</si>
  <si>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</si>
  <si>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</si>
  <si>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</si>
  <si>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</si>
  <si>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</si>
  <si>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</si>
  <si>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</si>
  <si>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</si>
  <si>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</si>
  <si>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</si>
  <si>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</si>
  <si>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</si>
  <si>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</si>
  <si>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6-01-08-02</t>
  </si>
  <si>
    <t>AB 7-01-08-02</t>
  </si>
  <si>
    <t>AB 6-01-09-02</t>
  </si>
  <si>
    <t>AB 7-01-09-02</t>
  </si>
  <si>
    <t>Провокативно</t>
  </si>
  <si>
    <t>Клик</t>
  </si>
  <si>
    <t>AB 06-01-14-02</t>
  </si>
  <si>
    <t>AB 07-01-14-02</t>
  </si>
  <si>
    <t>AB 6-01-18-01</t>
  </si>
  <si>
    <t>AB 7-01-18-01</t>
  </si>
  <si>
    <t>AB 6-01-18-02</t>
  </si>
  <si>
    <t>AB 7-01-18-02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</si>
  <si>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</si>
  <si>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</si>
  <si>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</si>
  <si>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</si>
  <si>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</si>
  <si>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</si>
  <si>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</si>
  <si>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</si>
  <si>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</si>
  <si>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</si>
  <si>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</si>
  <si>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</si>
  <si>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</si>
  <si>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</si>
  <si>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</si>
  <si>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</si>
  <si>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</si>
  <si>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</si>
  <si>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</si>
  <si>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</si>
  <si>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</si>
  <si>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</si>
  <si>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</si>
  <si>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</si>
  <si>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Пес Патрул - Анимационен филм</t>
  </si>
  <si>
    <t>Опорни хора</t>
  </si>
  <si>
    <t>Необичайните заподозрени</t>
  </si>
  <si>
    <t>AB 6-01-11-02</t>
  </si>
  <si>
    <t>Необичайните заподозрени(п)</t>
  </si>
  <si>
    <t>Гол (п)</t>
  </si>
  <si>
    <t>VIB (п)</t>
  </si>
  <si>
    <t>Характери (п)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</si>
  <si>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</si>
  <si>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</si>
  <si>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</si>
  <si>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</si>
  <si>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</si>
  <si>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</si>
  <si>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</si>
  <si>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</si>
  <si>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</si>
  <si>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</si>
  <si>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</si>
  <si>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</si>
  <si>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</si>
  <si>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</si>
  <si>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Денят ON AIR (п)</t>
  </si>
  <si>
    <t>Програмна схема, Април 2017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</si>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</sst>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0" fontId="14" fillId="7" borderId="15" xfId="0" applyFont="1" applyFill="1" applyBorder="1" applyAlignment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20" fontId="20" fillId="5" borderId="15" xfId="9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/>
    <xf numFmtId="0" fontId="14" fillId="14" borderId="15" xfId="0" applyFont="1" applyFill="1" applyBorder="1" applyAlignment="1" applyProtection="1">
      <protection locked="0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0" fontId="14" fillId="14" borderId="15" xfId="0" applyFont="1" applyFill="1" applyBorder="1" applyProtection="1">
      <protection locked="0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0" fontId="4" fillId="9" borderId="9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20" fillId="5" borderId="12" xfId="0" applyFont="1" applyFill="1" applyBorder="1" applyAlignment="1" applyProtection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5" fillId="9" borderId="18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horizontal="center" vertical="center"/>
    </xf>
    <xf numFmtId="0" fontId="35" fillId="9" borderId="23" xfId="0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53"/>
  <sheetViews>
    <sheetView showGridLines="0" tabSelected="1" topLeftCell="A15" zoomScale="70" zoomScaleNormal="70" workbookViewId="0">
      <selection activeCell="K35" sqref="K35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 x14ac:dyDescent="0.3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 x14ac:dyDescent="0.3">
      <c r="B4" s="50" t="s">
        <v>76</v>
      </c>
      <c r="C4" s="51"/>
      <c r="D4" s="1"/>
      <c r="E4" s="1"/>
      <c r="F4" s="1"/>
      <c r="G4" s="1"/>
      <c r="H4" s="1"/>
      <c r="I4" s="1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</row>
    <row r="5" spans="2:75" ht="17.25" x14ac:dyDescent="0.3">
      <c r="B5" s="50" t="s">
        <v>77</v>
      </c>
      <c r="C5" s="52"/>
      <c r="D5" s="1"/>
      <c r="E5" s="1"/>
      <c r="F5" s="1"/>
      <c r="G5" s="1"/>
      <c r="H5" s="1"/>
      <c r="I5" s="1"/>
      <c r="J5" s="128"/>
      <c r="K5" s="128" t="s">
        <v>181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</row>
    <row r="6" spans="2:75" ht="17.25" hidden="1" customHeight="1" x14ac:dyDescent="0.3">
      <c r="B6" s="4"/>
      <c r="C6" s="4"/>
      <c r="D6" s="6" t="s">
        <v>7</v>
      </c>
      <c r="E6" s="6"/>
      <c r="F6" s="6"/>
      <c r="G6" s="4"/>
      <c r="H6" s="1"/>
      <c r="I6" s="1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</row>
    <row r="7" spans="2:75" ht="18" hidden="1" customHeight="1" thickBot="1" x14ac:dyDescent="0.35">
      <c r="B7" s="27" t="s">
        <v>30</v>
      </c>
      <c r="C7" s="27"/>
      <c r="D7" s="23">
        <v>1</v>
      </c>
      <c r="E7" s="60"/>
      <c r="F7" s="60"/>
      <c r="G7" s="4"/>
      <c r="H7" s="1"/>
      <c r="I7" s="1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</row>
    <row r="8" spans="2:75" ht="18" hidden="1" customHeight="1" thickBot="1" x14ac:dyDescent="0.35">
      <c r="B8" s="28" t="s">
        <v>31</v>
      </c>
      <c r="C8" s="28"/>
      <c r="D8" s="24">
        <v>2</v>
      </c>
      <c r="E8" s="61"/>
      <c r="F8" s="61"/>
      <c r="G8" s="1"/>
      <c r="H8" s="1"/>
      <c r="I8" s="1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</row>
    <row r="9" spans="2:75" ht="18" hidden="1" customHeight="1" thickBot="1" x14ac:dyDescent="0.35">
      <c r="B9" s="29" t="s">
        <v>32</v>
      </c>
      <c r="C9" s="29"/>
      <c r="D9" s="25">
        <v>1.4</v>
      </c>
      <c r="E9" s="62"/>
      <c r="F9" s="62"/>
      <c r="G9" s="1"/>
      <c r="H9" s="1"/>
      <c r="I9" s="1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</row>
    <row r="10" spans="2:75" ht="35.25" hidden="1" customHeight="1" thickBot="1" x14ac:dyDescent="0.35">
      <c r="B10" s="30" t="s">
        <v>33</v>
      </c>
      <c r="C10" s="30"/>
      <c r="D10" s="26">
        <v>1.3</v>
      </c>
      <c r="E10" s="63"/>
      <c r="F10" s="63"/>
      <c r="G10" s="1"/>
      <c r="H10" s="1"/>
      <c r="I10" s="1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28"/>
      <c r="K12" s="169" t="s">
        <v>89</v>
      </c>
      <c r="L12" s="169"/>
      <c r="M12" s="169"/>
      <c r="N12" s="169"/>
      <c r="O12" s="169"/>
      <c r="P12" s="169" t="s">
        <v>82</v>
      </c>
      <c r="Q12" s="169"/>
      <c r="R12" s="169"/>
      <c r="S12" s="169"/>
      <c r="T12" s="169"/>
      <c r="U12" s="169" t="s">
        <v>83</v>
      </c>
      <c r="V12" s="169"/>
      <c r="W12" s="169"/>
      <c r="X12" s="169"/>
      <c r="Y12" s="169"/>
      <c r="Z12" s="169" t="s">
        <v>84</v>
      </c>
      <c r="AA12" s="169"/>
      <c r="AB12" s="169"/>
      <c r="AC12" s="169"/>
      <c r="AD12" s="169"/>
      <c r="AE12" s="169" t="s">
        <v>85</v>
      </c>
      <c r="AF12" s="169"/>
      <c r="AG12" s="169"/>
      <c r="AH12" s="169"/>
      <c r="AI12" s="169"/>
      <c r="AJ12" s="169"/>
      <c r="AK12" s="169" t="s">
        <v>86</v>
      </c>
      <c r="AL12" s="169"/>
      <c r="AM12" s="169"/>
      <c r="AN12" s="169"/>
      <c r="AO12" s="169"/>
      <c r="AP12" s="169" t="s">
        <v>87</v>
      </c>
      <c r="AQ12" s="169"/>
      <c r="AR12" s="169"/>
      <c r="AS12" s="169"/>
      <c r="AT12" s="169"/>
      <c r="AU12" s="169" t="s">
        <v>88</v>
      </c>
      <c r="AV12" s="169"/>
      <c r="AW12" s="169"/>
      <c r="AX12" s="169"/>
      <c r="AY12" s="169"/>
      <c r="AZ12" s="169" t="s">
        <v>89</v>
      </c>
      <c r="BA12" s="169"/>
      <c r="BB12" s="169"/>
      <c r="BC12" s="169"/>
      <c r="BD12" s="169"/>
      <c r="BE12" s="169" t="s">
        <v>90</v>
      </c>
      <c r="BF12" s="169"/>
      <c r="BG12" s="169"/>
      <c r="BH12" s="169"/>
      <c r="BI12" s="169"/>
      <c r="BJ12" s="169"/>
      <c r="BK12" s="169" t="s">
        <v>182</v>
      </c>
      <c r="BL12" s="169"/>
      <c r="BM12" s="169"/>
      <c r="BN12" s="169"/>
      <c r="BO12" s="169"/>
      <c r="BP12" s="169" t="s">
        <v>183</v>
      </c>
      <c r="BQ12" s="169"/>
      <c r="BR12" s="169"/>
      <c r="BS12" s="169"/>
      <c r="BT12" s="169"/>
      <c r="BU12" s="129"/>
      <c r="BV12" s="128"/>
      <c r="BW12" s="128"/>
    </row>
    <row r="13" spans="2:75" ht="17.25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/>
      <c r="G13" s="6" t="s">
        <v>50</v>
      </c>
      <c r="H13" s="6" t="s">
        <v>69</v>
      </c>
      <c r="I13" s="6"/>
      <c r="J13" s="130" t="s">
        <v>276</v>
      </c>
      <c r="K13" s="127">
        <v>35</v>
      </c>
      <c r="L13" s="127">
        <v>36</v>
      </c>
      <c r="M13" s="127">
        <v>37</v>
      </c>
      <c r="N13" s="127">
        <v>38</v>
      </c>
      <c r="O13" s="127">
        <v>39</v>
      </c>
      <c r="P13" s="127">
        <f t="shared" ref="P13:T13" si="0">O13+1</f>
        <v>40</v>
      </c>
      <c r="Q13" s="127">
        <f t="shared" si="0"/>
        <v>41</v>
      </c>
      <c r="R13" s="127">
        <f t="shared" si="0"/>
        <v>42</v>
      </c>
      <c r="S13" s="127">
        <f t="shared" si="0"/>
        <v>43</v>
      </c>
      <c r="T13" s="127">
        <f t="shared" si="0"/>
        <v>44</v>
      </c>
      <c r="U13" s="127">
        <v>9</v>
      </c>
      <c r="V13" s="127">
        <v>10</v>
      </c>
      <c r="W13" s="127">
        <v>11</v>
      </c>
      <c r="X13" s="127">
        <v>12</v>
      </c>
      <c r="Y13" s="127">
        <v>13</v>
      </c>
      <c r="Z13" s="127">
        <v>13</v>
      </c>
      <c r="AA13" s="127">
        <f>Z13+1</f>
        <v>14</v>
      </c>
      <c r="AB13" s="127">
        <f>AA13+1</f>
        <v>15</v>
      </c>
      <c r="AC13" s="127">
        <f>AB13+1</f>
        <v>16</v>
      </c>
      <c r="AD13" s="127">
        <f>AC13+1</f>
        <v>17</v>
      </c>
      <c r="AE13" s="127">
        <v>17</v>
      </c>
      <c r="AF13" s="127">
        <f>AE13+1</f>
        <v>18</v>
      </c>
      <c r="AG13" s="127">
        <f t="shared" ref="AG13:BU13" si="1">AF13+1</f>
        <v>19</v>
      </c>
      <c r="AH13" s="127">
        <f t="shared" si="1"/>
        <v>20</v>
      </c>
      <c r="AI13" s="127">
        <f t="shared" si="1"/>
        <v>21</v>
      </c>
      <c r="AJ13" s="127">
        <f t="shared" si="1"/>
        <v>22</v>
      </c>
      <c r="AK13" s="127">
        <v>22</v>
      </c>
      <c r="AL13" s="127">
        <f t="shared" si="1"/>
        <v>23</v>
      </c>
      <c r="AM13" s="127">
        <f t="shared" si="1"/>
        <v>24</v>
      </c>
      <c r="AN13" s="127">
        <f t="shared" si="1"/>
        <v>25</v>
      </c>
      <c r="AO13" s="127">
        <f t="shared" si="1"/>
        <v>26</v>
      </c>
      <c r="AP13" s="127">
        <v>26</v>
      </c>
      <c r="AQ13" s="127">
        <f t="shared" si="1"/>
        <v>27</v>
      </c>
      <c r="AR13" s="127">
        <f t="shared" si="1"/>
        <v>28</v>
      </c>
      <c r="AS13" s="127">
        <f t="shared" si="1"/>
        <v>29</v>
      </c>
      <c r="AT13" s="127">
        <f t="shared" si="1"/>
        <v>30</v>
      </c>
      <c r="AU13" s="127">
        <v>31</v>
      </c>
      <c r="AV13" s="127">
        <f t="shared" si="1"/>
        <v>32</v>
      </c>
      <c r="AW13" s="127">
        <f t="shared" si="1"/>
        <v>33</v>
      </c>
      <c r="AX13" s="127">
        <f t="shared" si="1"/>
        <v>34</v>
      </c>
      <c r="AY13" s="127">
        <f t="shared" si="1"/>
        <v>35</v>
      </c>
      <c r="AZ13" s="127">
        <v>35</v>
      </c>
      <c r="BA13" s="127">
        <f t="shared" si="1"/>
        <v>36</v>
      </c>
      <c r="BB13" s="127">
        <f t="shared" si="1"/>
        <v>37</v>
      </c>
      <c r="BC13" s="127">
        <f t="shared" si="1"/>
        <v>38</v>
      </c>
      <c r="BD13" s="127">
        <f t="shared" si="1"/>
        <v>39</v>
      </c>
      <c r="BE13" s="127">
        <v>39</v>
      </c>
      <c r="BF13" s="127">
        <f t="shared" si="1"/>
        <v>40</v>
      </c>
      <c r="BG13" s="127">
        <f t="shared" si="1"/>
        <v>41</v>
      </c>
      <c r="BH13" s="127">
        <f t="shared" si="1"/>
        <v>42</v>
      </c>
      <c r="BI13" s="127">
        <f t="shared" si="1"/>
        <v>43</v>
      </c>
      <c r="BJ13" s="127">
        <f t="shared" si="1"/>
        <v>44</v>
      </c>
      <c r="BK13" s="127">
        <v>44</v>
      </c>
      <c r="BL13" s="127">
        <f t="shared" si="1"/>
        <v>45</v>
      </c>
      <c r="BM13" s="127">
        <f t="shared" si="1"/>
        <v>46</v>
      </c>
      <c r="BN13" s="127">
        <f t="shared" si="1"/>
        <v>47</v>
      </c>
      <c r="BO13" s="127">
        <f t="shared" si="1"/>
        <v>48</v>
      </c>
      <c r="BP13" s="127">
        <v>48</v>
      </c>
      <c r="BQ13" s="127">
        <f t="shared" si="1"/>
        <v>49</v>
      </c>
      <c r="BR13" s="127">
        <f t="shared" si="1"/>
        <v>50</v>
      </c>
      <c r="BS13" s="127">
        <f t="shared" si="1"/>
        <v>51</v>
      </c>
      <c r="BT13" s="127">
        <f t="shared" si="1"/>
        <v>52</v>
      </c>
      <c r="BU13" s="127">
        <f t="shared" si="1"/>
        <v>53</v>
      </c>
      <c r="BV13" s="128"/>
      <c r="BW13" s="128"/>
    </row>
    <row r="14" spans="2:75" ht="18.75" x14ac:dyDescent="0.3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30" t="s">
        <v>91</v>
      </c>
      <c r="K14" s="128" t="e">
        <f>SUM('Mon-Fri'!#REF!,'Sat-Sun'!#REF!)</f>
        <v>#REF!</v>
      </c>
      <c r="L14" s="128" t="e">
        <f>SUM('Mon-Fri'!#REF!,'Sat-Sun'!#REF!)</f>
        <v>#REF!</v>
      </c>
      <c r="M14" s="128" t="e">
        <f>SUM('Mon-Fri'!#REF!,'Sat-Sun'!#REF!)</f>
        <v>#REF!</v>
      </c>
      <c r="N14" s="128" t="e">
        <f>SUM('Mon-Fri'!#REF!,'Sat-Sun'!#REF!)</f>
        <v>#REF!</v>
      </c>
      <c r="O14" s="128" t="e">
        <f>SUM('Mon-Fri'!#REF!,'Sat-Sun'!#REF!)</f>
        <v>#REF!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>
        <f>SUM('[1]Mon-Fri'!BF26,'[1]Sat-Sun'!BC26)</f>
        <v>0</v>
      </c>
      <c r="BU14" s="128">
        <f>SUM('[1]Mon-Fri'!BG26,'[1]Sat-Sun'!BD26)</f>
        <v>0</v>
      </c>
      <c r="BV14" s="128"/>
      <c r="BW14" s="128"/>
    </row>
    <row r="15" spans="2:75" ht="18.75" x14ac:dyDescent="0.3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</row>
    <row r="16" spans="2:75" ht="18.75" x14ac:dyDescent="0.3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51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 x14ac:dyDescent="0.3">
      <c r="F22" s="16" t="s">
        <v>180</v>
      </c>
      <c r="G22" s="46">
        <f>G21+G21*20%</f>
        <v>0</v>
      </c>
    </row>
    <row r="24" spans="2:68" ht="29.25" customHeight="1" x14ac:dyDescent="0.45">
      <c r="B24" s="70" t="s">
        <v>143</v>
      </c>
      <c r="D24" s="75"/>
      <c r="E24" s="65"/>
      <c r="F24" s="65"/>
    </row>
    <row r="25" spans="2:68" ht="21" x14ac:dyDescent="0.25">
      <c r="B25" s="165" t="s">
        <v>301</v>
      </c>
      <c r="C25" s="166"/>
      <c r="D25" s="66"/>
      <c r="E25" s="170" t="s">
        <v>170</v>
      </c>
      <c r="F25" s="171"/>
      <c r="G25" s="172"/>
      <c r="I25" s="165" t="s">
        <v>144</v>
      </c>
      <c r="J25" s="166"/>
    </row>
    <row r="26" spans="2:68" ht="20.25" customHeight="1" x14ac:dyDescent="0.25">
      <c r="B26" s="163" t="s">
        <v>171</v>
      </c>
      <c r="C26" s="167"/>
      <c r="D26" s="81"/>
      <c r="E26" s="168" t="s">
        <v>184</v>
      </c>
      <c r="F26" s="168"/>
      <c r="G26" s="168"/>
      <c r="I26" s="168" t="s">
        <v>270</v>
      </c>
      <c r="J26" s="168"/>
    </row>
    <row r="27" spans="2:68" ht="20.25" customHeight="1" x14ac:dyDescent="0.25">
      <c r="B27" s="163" t="s">
        <v>172</v>
      </c>
      <c r="C27" s="167"/>
      <c r="D27" s="67"/>
      <c r="E27" s="168" t="s">
        <v>272</v>
      </c>
      <c r="F27" s="168"/>
      <c r="G27" s="168"/>
      <c r="I27" s="168" t="s">
        <v>271</v>
      </c>
      <c r="J27" s="168"/>
    </row>
    <row r="28" spans="2:68" ht="20.25" customHeight="1" x14ac:dyDescent="0.25">
      <c r="B28" s="163" t="s">
        <v>173</v>
      </c>
      <c r="C28" s="164"/>
      <c r="D28" s="64"/>
      <c r="E28" s="168" t="s">
        <v>178</v>
      </c>
      <c r="F28" s="168"/>
      <c r="G28" s="168"/>
      <c r="I28" s="168" t="s">
        <v>273</v>
      </c>
      <c r="J28" s="168"/>
    </row>
    <row r="29" spans="2:68" ht="20.25" customHeight="1" x14ac:dyDescent="0.25">
      <c r="B29" s="163" t="s">
        <v>174</v>
      </c>
      <c r="C29" s="164"/>
      <c r="D29" s="64"/>
      <c r="I29" s="84"/>
      <c r="J29" s="84"/>
    </row>
    <row r="30" spans="2:68" ht="20.25" customHeight="1" x14ac:dyDescent="0.25">
      <c r="B30" s="163" t="s">
        <v>175</v>
      </c>
      <c r="C30" s="164"/>
      <c r="D30" s="64"/>
      <c r="E30" s="84"/>
      <c r="F30" s="84"/>
      <c r="G30" s="84"/>
      <c r="H30" s="75"/>
    </row>
    <row r="31" spans="2:68" ht="20.25" customHeight="1" x14ac:dyDescent="0.25">
      <c r="B31" s="163" t="s">
        <v>176</v>
      </c>
      <c r="C31" s="164"/>
      <c r="D31" s="64"/>
      <c r="E31" s="177" t="s">
        <v>306</v>
      </c>
      <c r="F31" s="178"/>
      <c r="G31" s="177" t="s">
        <v>290</v>
      </c>
      <c r="H31" s="181"/>
    </row>
    <row r="32" spans="2:68" ht="20.25" customHeight="1" x14ac:dyDescent="0.25">
      <c r="B32" s="163" t="s">
        <v>177</v>
      </c>
      <c r="C32" s="164"/>
      <c r="D32" s="64"/>
      <c r="E32" s="179"/>
      <c r="F32" s="180"/>
      <c r="G32" s="182"/>
      <c r="H32" s="183"/>
    </row>
    <row r="33" spans="2:10" ht="20.25" customHeight="1" x14ac:dyDescent="0.35">
      <c r="B33" s="163" t="s">
        <v>141</v>
      </c>
      <c r="C33" s="164"/>
      <c r="D33" s="64"/>
      <c r="E33" s="184"/>
      <c r="F33" s="185"/>
      <c r="G33" s="158" t="s">
        <v>291</v>
      </c>
      <c r="H33" s="158" t="s">
        <v>292</v>
      </c>
    </row>
    <row r="34" spans="2:10" ht="20.25" customHeight="1" x14ac:dyDescent="0.3">
      <c r="B34" s="163" t="s">
        <v>142</v>
      </c>
      <c r="C34" s="164"/>
      <c r="D34" s="64"/>
      <c r="E34" s="186" t="s">
        <v>293</v>
      </c>
      <c r="F34" s="187"/>
      <c r="G34" s="156">
        <v>1.2</v>
      </c>
      <c r="H34" s="157" t="s">
        <v>298</v>
      </c>
    </row>
    <row r="35" spans="2:10" ht="20.25" customHeight="1" x14ac:dyDescent="0.3">
      <c r="C35" s="69"/>
      <c r="D35" s="68"/>
      <c r="E35" s="186" t="s">
        <v>268</v>
      </c>
      <c r="F35" s="187"/>
      <c r="G35" s="155">
        <v>0.5</v>
      </c>
      <c r="H35" s="154" t="s">
        <v>37</v>
      </c>
      <c r="J35" s="59"/>
    </row>
    <row r="36" spans="2:10" ht="20.25" customHeight="1" x14ac:dyDescent="0.25">
      <c r="B36" s="161" t="s">
        <v>179</v>
      </c>
      <c r="C36" s="162"/>
      <c r="D36" s="64"/>
      <c r="E36" s="191" t="s">
        <v>294</v>
      </c>
      <c r="F36" s="192"/>
      <c r="G36" s="155">
        <v>0.5</v>
      </c>
      <c r="H36" s="154" t="s">
        <v>37</v>
      </c>
    </row>
    <row r="37" spans="2:10" ht="20.25" customHeight="1" x14ac:dyDescent="0.3">
      <c r="B37" s="122"/>
      <c r="C37" s="123"/>
      <c r="D37" s="80"/>
      <c r="E37" s="186" t="s">
        <v>295</v>
      </c>
      <c r="F37" s="187"/>
      <c r="G37" s="155">
        <v>0.5</v>
      </c>
      <c r="H37" s="154" t="s">
        <v>37</v>
      </c>
    </row>
    <row r="38" spans="2:10" ht="20.25" customHeight="1" x14ac:dyDescent="0.35">
      <c r="B38" s="122"/>
      <c r="C38" s="122"/>
      <c r="D38" s="80"/>
      <c r="E38" s="186" t="s">
        <v>296</v>
      </c>
      <c r="F38" s="187"/>
      <c r="G38" s="155">
        <v>1</v>
      </c>
      <c r="H38" s="154" t="s">
        <v>37</v>
      </c>
      <c r="I38" s="113"/>
      <c r="J38" s="144"/>
    </row>
    <row r="39" spans="2:10" ht="20.25" customHeight="1" x14ac:dyDescent="0.35">
      <c r="B39" s="122"/>
      <c r="C39" s="122"/>
      <c r="D39" s="80"/>
      <c r="E39" s="186" t="s">
        <v>297</v>
      </c>
      <c r="F39" s="187"/>
      <c r="G39" s="155">
        <v>0.6</v>
      </c>
      <c r="H39" s="154" t="s">
        <v>39</v>
      </c>
      <c r="I39" s="113"/>
      <c r="J39" s="144"/>
    </row>
    <row r="40" spans="2:10" ht="20.25" customHeight="1" x14ac:dyDescent="0.35">
      <c r="B40" s="122"/>
      <c r="C40" s="122"/>
      <c r="D40" s="80"/>
      <c r="E40" s="186" t="s">
        <v>269</v>
      </c>
      <c r="F40" s="187"/>
      <c r="G40" s="155">
        <v>1</v>
      </c>
      <c r="H40" s="157" t="s">
        <v>299</v>
      </c>
      <c r="I40" s="113"/>
      <c r="J40" s="144"/>
    </row>
    <row r="41" spans="2:10" ht="20.25" customHeight="1" x14ac:dyDescent="0.35">
      <c r="B41" s="122"/>
      <c r="C41" s="122"/>
      <c r="D41" s="80"/>
      <c r="E41" s="188" t="s">
        <v>300</v>
      </c>
      <c r="F41" s="189"/>
      <c r="G41" s="189"/>
      <c r="H41" s="190"/>
      <c r="I41" s="113"/>
      <c r="J41" s="144"/>
    </row>
    <row r="42" spans="2:10" ht="20.25" customHeight="1" x14ac:dyDescent="0.35">
      <c r="B42" s="122"/>
      <c r="C42" s="122"/>
      <c r="D42" s="80"/>
      <c r="E42" s="159"/>
      <c r="F42" s="159"/>
      <c r="G42" s="159"/>
      <c r="H42" s="159"/>
      <c r="I42" s="113"/>
      <c r="J42" s="144"/>
    </row>
    <row r="43" spans="2:10" ht="17.25" x14ac:dyDescent="0.25">
      <c r="B43" s="173" t="s">
        <v>277</v>
      </c>
      <c r="C43" s="176"/>
      <c r="D43" s="176"/>
      <c r="E43" s="176"/>
      <c r="F43" s="176"/>
      <c r="G43" s="176"/>
      <c r="H43" s="80"/>
      <c r="J43" s="59"/>
    </row>
    <row r="44" spans="2:10" ht="17.25" x14ac:dyDescent="0.25">
      <c r="B44" s="125"/>
      <c r="C44" s="125"/>
      <c r="D44" s="125"/>
      <c r="E44" s="125"/>
      <c r="F44" s="125"/>
      <c r="G44" s="125"/>
      <c r="H44" s="80"/>
    </row>
    <row r="45" spans="2:10" ht="17.25" x14ac:dyDescent="0.25">
      <c r="B45" s="173" t="s">
        <v>185</v>
      </c>
      <c r="C45" s="175"/>
      <c r="D45" s="175"/>
      <c r="E45" s="175"/>
      <c r="F45" s="124"/>
      <c r="G45" s="59"/>
      <c r="H45" s="80"/>
    </row>
    <row r="46" spans="2:10" ht="17.25" x14ac:dyDescent="0.25">
      <c r="B46" s="173" t="s">
        <v>307</v>
      </c>
      <c r="C46" s="174"/>
      <c r="D46" s="174"/>
      <c r="E46" s="174"/>
      <c r="F46" s="174"/>
      <c r="G46" s="174"/>
      <c r="H46" s="174"/>
    </row>
    <row r="47" spans="2:10" ht="17.25" x14ac:dyDescent="0.25">
      <c r="B47" s="126"/>
      <c r="C47" s="71"/>
      <c r="D47" s="71"/>
      <c r="E47" s="71"/>
      <c r="F47" s="71"/>
      <c r="G47" s="71"/>
      <c r="H47" s="71"/>
      <c r="I47" s="126"/>
      <c r="J47" s="126"/>
    </row>
    <row r="48" spans="2:10" ht="17.25" x14ac:dyDescent="0.25">
      <c r="B48" s="126" t="s">
        <v>267</v>
      </c>
      <c r="C48" s="126"/>
      <c r="D48" s="126"/>
      <c r="E48" s="126"/>
      <c r="F48" s="126"/>
      <c r="G48" s="126"/>
      <c r="H48" s="126"/>
    </row>
    <row r="49" spans="2:8" ht="17.25" x14ac:dyDescent="0.25">
      <c r="B49" s="126"/>
      <c r="C49" s="126"/>
      <c r="D49" s="126"/>
      <c r="E49" s="126"/>
      <c r="F49" s="126"/>
      <c r="G49" s="126"/>
      <c r="H49" s="126"/>
    </row>
    <row r="50" spans="2:8" ht="17.25" x14ac:dyDescent="0.25">
      <c r="B50" s="72" t="s">
        <v>274</v>
      </c>
      <c r="C50" s="71"/>
      <c r="H50" s="59"/>
    </row>
    <row r="51" spans="2:8" ht="17.25" x14ac:dyDescent="0.25">
      <c r="B51" s="72" t="s">
        <v>275</v>
      </c>
      <c r="C51" s="71"/>
    </row>
    <row r="53" spans="2:8" ht="17.25" x14ac:dyDescent="0.3">
      <c r="B53" s="112" t="s">
        <v>189</v>
      </c>
      <c r="C53" s="111"/>
      <c r="D53" s="111"/>
      <c r="E53" s="111"/>
      <c r="F53" s="111"/>
      <c r="G53" s="111"/>
    </row>
  </sheetData>
  <sheetProtection password="CF7A" sheet="1" objects="1" scenarios="1"/>
  <mergeCells count="45">
    <mergeCell ref="E41:H41"/>
    <mergeCell ref="E36:F36"/>
    <mergeCell ref="E37:F37"/>
    <mergeCell ref="E38:F38"/>
    <mergeCell ref="E39:F39"/>
    <mergeCell ref="E40:F40"/>
    <mergeCell ref="E31:F32"/>
    <mergeCell ref="G31:H32"/>
    <mergeCell ref="E33:F33"/>
    <mergeCell ref="E34:F34"/>
    <mergeCell ref="E35:F35"/>
    <mergeCell ref="B46:H46"/>
    <mergeCell ref="B45:E45"/>
    <mergeCell ref="B43:G43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  <mergeCell ref="E27:G27"/>
    <mergeCell ref="E28:G28"/>
    <mergeCell ref="BE12:BJ12"/>
    <mergeCell ref="BK12:BO12"/>
    <mergeCell ref="BP12:BT12"/>
    <mergeCell ref="I25:J25"/>
    <mergeCell ref="E25:G25"/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H1393"/>
  <sheetViews>
    <sheetView showGridLines="0" zoomScale="60" zoomScaleNormal="60" workbookViewId="0">
      <pane xSplit="9" ySplit="25" topLeftCell="J44" activePane="bottomRight" state="frozen"/>
      <selection activeCell="D29" sqref="D29:H29"/>
      <selection pane="topRight" activeCell="D29" sqref="D29:H29"/>
      <selection pane="bottomLeft" activeCell="D29" sqref="D29:H29"/>
      <selection pane="bottomRight" activeCell="D63" sqref="D63:H63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43" width="3.7109375" style="1" customWidth="1"/>
    <col min="44" max="44" width="8.5703125" style="1" customWidth="1"/>
    <col min="45" max="48" width="16.42578125" style="1" hidden="1" customWidth="1" outlineLevel="1"/>
    <col min="49" max="54" width="12.42578125" style="1" hidden="1" customWidth="1" outlineLevel="1"/>
    <col min="55" max="55" width="4.5703125" style="1" hidden="1" customWidth="1" outlineLevel="1"/>
    <col min="56" max="56" width="2.85546875" style="1" hidden="1" customWidth="1" outlineLevel="1"/>
    <col min="57" max="57" width="4" style="1" hidden="1" customWidth="1" outlineLevel="1"/>
    <col min="58" max="58" width="2.42578125" style="1" hidden="1" customWidth="1" outlineLevel="1"/>
    <col min="59" max="59" width="12.42578125" style="1" collapsed="1"/>
    <col min="60" max="60" width="13.5703125" style="1" bestFit="1" customWidth="1"/>
    <col min="61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7</v>
      </c>
      <c r="F6" s="1"/>
      <c r="G6" s="1"/>
      <c r="H6" s="1"/>
      <c r="I6" s="1"/>
    </row>
    <row r="7" spans="2:9" ht="18" hidden="1" thickBot="1" x14ac:dyDescent="0.35">
      <c r="B7" s="27" t="s">
        <v>30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31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32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 t="s">
        <v>50</v>
      </c>
      <c r="G13" s="6" t="s">
        <v>69</v>
      </c>
      <c r="H13" s="6" t="s">
        <v>34</v>
      </c>
    </row>
    <row r="14" spans="2:9" ht="20.100000000000001" customHeight="1" x14ac:dyDescent="0.3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IF(ISNUMBER(AW66),AW66,"0")</f>
        <v>0</v>
      </c>
      <c r="H14" s="16">
        <f>AS66</f>
        <v>0</v>
      </c>
    </row>
    <row r="15" spans="2:9" ht="20.100000000000001" customHeight="1" x14ac:dyDescent="0.3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IF(ISNUMBER(AX66),AX66,"0")</f>
        <v>0</v>
      </c>
      <c r="H15" s="16">
        <f>AT66</f>
        <v>0</v>
      </c>
    </row>
    <row r="16" spans="2:9" ht="20.100000000000001" customHeight="1" x14ac:dyDescent="0.3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IF(ISNUMBER(AY66),AY66,"0")</f>
        <v>0</v>
      </c>
      <c r="H16" s="16">
        <f>AU66</f>
        <v>0</v>
      </c>
    </row>
    <row r="17" spans="1:60" ht="20.100000000000001" customHeight="1" x14ac:dyDescent="0.3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IF(ISNUMBER(AZ66),AZ66,"0")</f>
        <v>0</v>
      </c>
      <c r="H17" s="16">
        <f>AV66</f>
        <v>0</v>
      </c>
    </row>
    <row r="18" spans="1:60" x14ac:dyDescent="0.3">
      <c r="B18" s="1"/>
      <c r="C18" s="4"/>
      <c r="G18" s="45">
        <f>SUM(G14:G17)</f>
        <v>0</v>
      </c>
      <c r="H18" s="39">
        <f>SUM(H14:H17)</f>
        <v>0</v>
      </c>
    </row>
    <row r="19" spans="1:60" x14ac:dyDescent="0.3">
      <c r="B19" s="1"/>
      <c r="C19" s="4"/>
      <c r="H19" s="5"/>
    </row>
    <row r="20" spans="1:60" x14ac:dyDescent="0.3">
      <c r="B20" s="1"/>
      <c r="C20" s="4"/>
      <c r="F20" s="16" t="s">
        <v>51</v>
      </c>
      <c r="G20" s="58"/>
      <c r="H20" s="5"/>
    </row>
    <row r="21" spans="1:60" x14ac:dyDescent="0.3">
      <c r="B21" s="1"/>
      <c r="C21" s="4"/>
      <c r="F21" s="16" t="s">
        <v>70</v>
      </c>
      <c r="G21" s="46">
        <f>G18-G18*G20</f>
        <v>0</v>
      </c>
      <c r="H21" s="5"/>
    </row>
    <row r="22" spans="1:60" ht="18" thickBot="1" x14ac:dyDescent="0.35"/>
    <row r="23" spans="1:60" ht="18" thickBot="1" x14ac:dyDescent="0.35">
      <c r="B23" s="94"/>
      <c r="C23" s="95"/>
      <c r="D23" s="96"/>
      <c r="E23" s="96"/>
      <c r="F23" s="96"/>
      <c r="G23" s="96"/>
      <c r="H23" s="96"/>
      <c r="I23" s="97"/>
      <c r="L23" s="95"/>
      <c r="N23" s="203" t="s">
        <v>84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5"/>
    </row>
    <row r="24" spans="1:60" ht="20.25" thickBot="1" x14ac:dyDescent="0.35">
      <c r="B24" s="199" t="s">
        <v>303</v>
      </c>
      <c r="C24" s="199"/>
      <c r="D24" s="199"/>
      <c r="E24" s="199"/>
      <c r="F24" s="199"/>
      <c r="G24" s="199"/>
      <c r="H24" s="199"/>
      <c r="I24" s="199"/>
      <c r="L24" s="95"/>
      <c r="N24" s="206">
        <v>13</v>
      </c>
      <c r="O24" s="207"/>
      <c r="P24" s="206">
        <v>14</v>
      </c>
      <c r="Q24" s="208"/>
      <c r="R24" s="208"/>
      <c r="S24" s="208"/>
      <c r="T24" s="208"/>
      <c r="U24" s="208"/>
      <c r="V24" s="207"/>
      <c r="W24" s="206">
        <v>15</v>
      </c>
      <c r="X24" s="208"/>
      <c r="Y24" s="208"/>
      <c r="Z24" s="208"/>
      <c r="AA24" s="208"/>
      <c r="AB24" s="208"/>
      <c r="AC24" s="207"/>
      <c r="AD24" s="206">
        <v>16</v>
      </c>
      <c r="AE24" s="208"/>
      <c r="AF24" s="208"/>
      <c r="AG24" s="208"/>
      <c r="AH24" s="208"/>
      <c r="AI24" s="208"/>
      <c r="AJ24" s="207"/>
      <c r="AK24" s="206">
        <v>17</v>
      </c>
      <c r="AL24" s="208"/>
      <c r="AM24" s="208"/>
      <c r="AN24" s="208"/>
      <c r="AO24" s="208"/>
      <c r="AP24" s="208"/>
      <c r="AQ24" s="207"/>
    </row>
    <row r="25" spans="1:60" s="3" customFormat="1" ht="37.5" customHeight="1" thickBot="1" x14ac:dyDescent="0.35">
      <c r="A25" s="33"/>
      <c r="B25" s="85" t="s">
        <v>71</v>
      </c>
      <c r="C25" s="85" t="s">
        <v>0</v>
      </c>
      <c r="D25" s="86" t="s">
        <v>1</v>
      </c>
      <c r="E25" s="86" t="s">
        <v>2</v>
      </c>
      <c r="F25" s="86" t="s">
        <v>3</v>
      </c>
      <c r="G25" s="86" t="s">
        <v>4</v>
      </c>
      <c r="H25" s="86" t="s">
        <v>5</v>
      </c>
      <c r="I25" s="86" t="s">
        <v>6</v>
      </c>
      <c r="J25" s="7"/>
      <c r="K25" s="2" t="s">
        <v>34</v>
      </c>
      <c r="L25" s="86" t="s">
        <v>35</v>
      </c>
      <c r="N25" s="145">
        <v>1</v>
      </c>
      <c r="O25" s="145">
        <v>2</v>
      </c>
      <c r="P25" s="146">
        <v>3</v>
      </c>
      <c r="Q25" s="146">
        <v>4</v>
      </c>
      <c r="R25" s="146">
        <v>5</v>
      </c>
      <c r="S25" s="146">
        <v>6</v>
      </c>
      <c r="T25" s="146">
        <v>7</v>
      </c>
      <c r="U25" s="145">
        <v>8</v>
      </c>
      <c r="V25" s="145">
        <v>9</v>
      </c>
      <c r="W25" s="146">
        <v>10</v>
      </c>
      <c r="X25" s="146">
        <v>11</v>
      </c>
      <c r="Y25" s="146">
        <v>12</v>
      </c>
      <c r="Z25" s="146">
        <v>13</v>
      </c>
      <c r="AA25" s="146">
        <v>14</v>
      </c>
      <c r="AB25" s="145">
        <v>15</v>
      </c>
      <c r="AC25" s="145">
        <v>16</v>
      </c>
      <c r="AD25" s="146">
        <v>17</v>
      </c>
      <c r="AE25" s="146">
        <v>18</v>
      </c>
      <c r="AF25" s="146">
        <v>19</v>
      </c>
      <c r="AG25" s="146">
        <v>20</v>
      </c>
      <c r="AH25" s="146">
        <v>21</v>
      </c>
      <c r="AI25" s="145">
        <v>22</v>
      </c>
      <c r="AJ25" s="145">
        <v>23</v>
      </c>
      <c r="AK25" s="146">
        <v>24</v>
      </c>
      <c r="AL25" s="146">
        <v>25</v>
      </c>
      <c r="AM25" s="146">
        <v>26</v>
      </c>
      <c r="AN25" s="146">
        <v>27</v>
      </c>
      <c r="AO25" s="146">
        <v>28</v>
      </c>
      <c r="AP25" s="145">
        <v>29</v>
      </c>
      <c r="AQ25" s="145">
        <v>30</v>
      </c>
      <c r="AS25" s="18" t="s">
        <v>55</v>
      </c>
      <c r="AT25" s="18" t="s">
        <v>56</v>
      </c>
      <c r="AU25" s="18" t="s">
        <v>57</v>
      </c>
      <c r="AV25" s="18" t="s">
        <v>58</v>
      </c>
      <c r="AW25" s="18" t="s">
        <v>64</v>
      </c>
      <c r="AX25" s="18" t="s">
        <v>65</v>
      </c>
      <c r="AY25" s="18" t="s">
        <v>66</v>
      </c>
      <c r="AZ25" s="18" t="s">
        <v>67</v>
      </c>
      <c r="BA25" s="18">
        <v>53</v>
      </c>
      <c r="BB25" s="18">
        <v>1</v>
      </c>
      <c r="BC25" s="18">
        <v>2</v>
      </c>
      <c r="BD25" s="18">
        <v>3</v>
      </c>
      <c r="BE25" s="18">
        <v>4</v>
      </c>
      <c r="BF25" s="18"/>
      <c r="BG25" s="18"/>
    </row>
    <row r="26" spans="1:60" ht="20.100000000000001" customHeight="1" thickTop="1" thickBot="1" x14ac:dyDescent="0.35">
      <c r="A26" s="79"/>
      <c r="B26" s="90" t="s">
        <v>72</v>
      </c>
      <c r="C26" s="90">
        <v>0.27083333333333331</v>
      </c>
      <c r="D26" s="200" t="s">
        <v>261</v>
      </c>
      <c r="E26" s="201"/>
      <c r="F26" s="201"/>
      <c r="G26" s="201"/>
      <c r="H26" s="202"/>
      <c r="I26" s="101"/>
      <c r="J26" s="74"/>
      <c r="K26" s="13">
        <f t="shared" ref="K26:K38" si="0">SUM(AS26:AV26)</f>
        <v>0</v>
      </c>
      <c r="L26" s="107">
        <f t="shared" ref="L26:L46" si="1">SUM(AW26:AZ26)</f>
        <v>0</v>
      </c>
      <c r="N26" s="133"/>
      <c r="O26" s="133"/>
      <c r="P26" s="117"/>
      <c r="Q26" s="117"/>
      <c r="R26" s="117"/>
      <c r="S26" s="117"/>
      <c r="T26" s="117"/>
      <c r="U26" s="133"/>
      <c r="V26" s="133"/>
      <c r="W26" s="117"/>
      <c r="X26" s="117"/>
      <c r="Y26" s="117"/>
      <c r="Z26" s="117"/>
      <c r="AA26" s="117"/>
      <c r="AB26" s="133"/>
      <c r="AC26" s="133"/>
      <c r="AD26" s="117"/>
      <c r="AE26" s="117"/>
      <c r="AF26" s="117"/>
      <c r="AG26" s="117"/>
      <c r="AH26" s="117"/>
      <c r="AI26" s="133"/>
      <c r="AJ26" s="133"/>
      <c r="AK26" s="117"/>
      <c r="AL26" s="117"/>
      <c r="AM26" s="117"/>
      <c r="AN26" s="117"/>
      <c r="AO26" s="117"/>
      <c r="AP26" s="133"/>
      <c r="AQ26" s="133"/>
      <c r="AS26" s="4">
        <f>COUNTIF(N26:AO26,"a")</f>
        <v>0</v>
      </c>
      <c r="AT26" s="4">
        <f>COUNTIF(N26:AO26,"b")</f>
        <v>0</v>
      </c>
      <c r="AU26" s="4">
        <f>COUNTIF(N26:AO26,"c")</f>
        <v>0</v>
      </c>
      <c r="AV26" s="4">
        <f>COUNTIF(N26:AO26,"d")</f>
        <v>0</v>
      </c>
      <c r="AW26" s="4" t="str">
        <f t="shared" ref="AW26:AW49" si="2">IF(AS26&gt;0,($I26*AS26*$F$14),"0")</f>
        <v>0</v>
      </c>
      <c r="AX26" s="4" t="str">
        <f t="shared" ref="AX26:AX49" si="3">IF(AT26&gt;0,($I26*AT26*$F$15),"0")</f>
        <v>0</v>
      </c>
      <c r="AY26" s="4" t="str">
        <f t="shared" ref="AY26:AY49" si="4">IF(AU26&gt;0,($I26*AU26*$F$16),"0")</f>
        <v>0</v>
      </c>
      <c r="AZ26" s="4" t="str">
        <f t="shared" ref="AZ26:AZ49" si="5">IF(AV26&gt;0,($I26*AV26*$F$17),"0")</f>
        <v>0</v>
      </c>
      <c r="BH26" s="73"/>
    </row>
    <row r="27" spans="1:60" ht="20.100000000000001" customHeight="1" thickBot="1" x14ac:dyDescent="0.35">
      <c r="A27" s="78"/>
      <c r="B27" s="91" t="s">
        <v>73</v>
      </c>
      <c r="C27" s="91"/>
      <c r="D27" s="102" t="s">
        <v>97</v>
      </c>
      <c r="E27" s="102" t="s">
        <v>98</v>
      </c>
      <c r="F27" s="102" t="s">
        <v>99</v>
      </c>
      <c r="G27" s="102" t="s">
        <v>100</v>
      </c>
      <c r="H27" s="102" t="s">
        <v>101</v>
      </c>
      <c r="I27" s="103">
        <v>95</v>
      </c>
      <c r="J27" s="74"/>
      <c r="K27" s="13">
        <f t="shared" si="0"/>
        <v>0</v>
      </c>
      <c r="L27" s="107">
        <f>SUM(AW27:AZ27)</f>
        <v>0</v>
      </c>
      <c r="N27" s="133"/>
      <c r="O27" s="133"/>
      <c r="P27" s="134"/>
      <c r="Q27" s="134"/>
      <c r="R27" s="134"/>
      <c r="S27" s="134"/>
      <c r="T27" s="134"/>
      <c r="U27" s="133"/>
      <c r="V27" s="133"/>
      <c r="W27" s="134"/>
      <c r="X27" s="134"/>
      <c r="Y27" s="134"/>
      <c r="Z27" s="134"/>
      <c r="AA27" s="134"/>
      <c r="AB27" s="133"/>
      <c r="AC27" s="133"/>
      <c r="AD27" s="134"/>
      <c r="AE27" s="134"/>
      <c r="AF27" s="134"/>
      <c r="AG27" s="134"/>
      <c r="AH27" s="134"/>
      <c r="AI27" s="133"/>
      <c r="AJ27" s="133"/>
      <c r="AK27" s="134"/>
      <c r="AL27" s="134"/>
      <c r="AM27" s="134"/>
      <c r="AN27" s="134"/>
      <c r="AO27" s="134"/>
      <c r="AP27" s="133"/>
      <c r="AQ27" s="133"/>
      <c r="AS27" s="4">
        <f t="shared" ref="AS27:AS65" si="6">COUNTIF(N27:AQ27,"a")</f>
        <v>0</v>
      </c>
      <c r="AT27" s="4">
        <f t="shared" ref="AT27:AT65" si="7">COUNTIF(N27:AQ27,"b")</f>
        <v>0</v>
      </c>
      <c r="AU27" s="4">
        <f t="shared" ref="AU27:AU65" si="8">COUNTIF(N27:AQ27,"c")</f>
        <v>0</v>
      </c>
      <c r="AV27" s="4">
        <f t="shared" ref="AV27:AV65" si="9">COUNTIF(N27:AQ27,"d")</f>
        <v>0</v>
      </c>
      <c r="AW27" s="4" t="str">
        <f t="shared" si="2"/>
        <v>0</v>
      </c>
      <c r="AX27" s="4" t="str">
        <f t="shared" si="3"/>
        <v>0</v>
      </c>
      <c r="AY27" s="4" t="str">
        <f t="shared" si="4"/>
        <v>0</v>
      </c>
      <c r="AZ27" s="4" t="str">
        <f t="shared" si="5"/>
        <v>0</v>
      </c>
      <c r="BH27" s="73"/>
    </row>
    <row r="28" spans="1:60" ht="20.100000000000001" customHeight="1" thickBot="1" x14ac:dyDescent="0.35">
      <c r="A28" s="78"/>
      <c r="B28" s="91" t="s">
        <v>73</v>
      </c>
      <c r="C28" s="91"/>
      <c r="D28" s="102" t="s">
        <v>206</v>
      </c>
      <c r="E28" s="102" t="s">
        <v>207</v>
      </c>
      <c r="F28" s="102" t="s">
        <v>208</v>
      </c>
      <c r="G28" s="102" t="s">
        <v>209</v>
      </c>
      <c r="H28" s="102" t="s">
        <v>210</v>
      </c>
      <c r="I28" s="103">
        <v>93</v>
      </c>
      <c r="J28" s="74"/>
      <c r="K28" s="13">
        <f t="shared" ref="K28:K33" si="10">SUM(AS28:AV28)</f>
        <v>0</v>
      </c>
      <c r="L28" s="107">
        <f t="shared" si="1"/>
        <v>0</v>
      </c>
      <c r="N28" s="133"/>
      <c r="O28" s="133"/>
      <c r="P28" s="134"/>
      <c r="Q28" s="134"/>
      <c r="R28" s="134"/>
      <c r="S28" s="134"/>
      <c r="T28" s="134"/>
      <c r="U28" s="133"/>
      <c r="V28" s="133"/>
      <c r="W28" s="134"/>
      <c r="X28" s="134"/>
      <c r="Y28" s="134"/>
      <c r="Z28" s="134"/>
      <c r="AA28" s="134"/>
      <c r="AB28" s="133"/>
      <c r="AC28" s="133"/>
      <c r="AD28" s="134"/>
      <c r="AE28" s="134"/>
      <c r="AF28" s="134"/>
      <c r="AG28" s="134"/>
      <c r="AH28" s="134"/>
      <c r="AI28" s="133"/>
      <c r="AJ28" s="133"/>
      <c r="AK28" s="134"/>
      <c r="AL28" s="134"/>
      <c r="AM28" s="134"/>
      <c r="AN28" s="134"/>
      <c r="AO28" s="134"/>
      <c r="AP28" s="133"/>
      <c r="AQ28" s="133"/>
      <c r="AS28" s="4">
        <f t="shared" si="6"/>
        <v>0</v>
      </c>
      <c r="AT28" s="4">
        <f t="shared" si="7"/>
        <v>0</v>
      </c>
      <c r="AU28" s="4">
        <f t="shared" si="8"/>
        <v>0</v>
      </c>
      <c r="AV28" s="4">
        <f t="shared" si="9"/>
        <v>0</v>
      </c>
      <c r="AW28" s="4" t="str">
        <f t="shared" si="2"/>
        <v>0</v>
      </c>
      <c r="AX28" s="4" t="str">
        <f t="shared" si="3"/>
        <v>0</v>
      </c>
      <c r="AY28" s="4" t="str">
        <f t="shared" si="4"/>
        <v>0</v>
      </c>
      <c r="AZ28" s="4" t="str">
        <f t="shared" si="5"/>
        <v>0</v>
      </c>
      <c r="BH28" s="73"/>
    </row>
    <row r="29" spans="1:60" ht="20.100000000000001" customHeight="1" thickBot="1" x14ac:dyDescent="0.35">
      <c r="A29" s="78"/>
      <c r="B29" s="91" t="s">
        <v>73</v>
      </c>
      <c r="C29" s="91"/>
      <c r="D29" s="102" t="s">
        <v>92</v>
      </c>
      <c r="E29" s="102" t="s">
        <v>93</v>
      </c>
      <c r="F29" s="102" t="s">
        <v>94</v>
      </c>
      <c r="G29" s="102" t="s">
        <v>95</v>
      </c>
      <c r="H29" s="102" t="s">
        <v>96</v>
      </c>
      <c r="I29" s="103">
        <v>62</v>
      </c>
      <c r="J29" s="74"/>
      <c r="K29" s="13">
        <f t="shared" si="10"/>
        <v>0</v>
      </c>
      <c r="L29" s="107">
        <f t="shared" si="1"/>
        <v>0</v>
      </c>
      <c r="N29" s="133"/>
      <c r="O29" s="133"/>
      <c r="P29" s="134"/>
      <c r="Q29" s="134"/>
      <c r="R29" s="134"/>
      <c r="S29" s="134"/>
      <c r="T29" s="134"/>
      <c r="U29" s="133"/>
      <c r="V29" s="133"/>
      <c r="W29" s="134"/>
      <c r="X29" s="134"/>
      <c r="Y29" s="134"/>
      <c r="Z29" s="134"/>
      <c r="AA29" s="134"/>
      <c r="AB29" s="133"/>
      <c r="AC29" s="133"/>
      <c r="AD29" s="134"/>
      <c r="AE29" s="134"/>
      <c r="AF29" s="134"/>
      <c r="AG29" s="134"/>
      <c r="AH29" s="134"/>
      <c r="AI29" s="133"/>
      <c r="AJ29" s="133"/>
      <c r="AK29" s="134"/>
      <c r="AL29" s="134"/>
      <c r="AM29" s="134"/>
      <c r="AN29" s="134"/>
      <c r="AO29" s="134"/>
      <c r="AP29" s="133"/>
      <c r="AQ29" s="133"/>
      <c r="AS29" s="4">
        <f t="shared" si="6"/>
        <v>0</v>
      </c>
      <c r="AT29" s="4">
        <f t="shared" si="7"/>
        <v>0</v>
      </c>
      <c r="AU29" s="4">
        <f t="shared" si="8"/>
        <v>0</v>
      </c>
      <c r="AV29" s="4">
        <f t="shared" si="9"/>
        <v>0</v>
      </c>
      <c r="AW29" s="4" t="str">
        <f t="shared" si="2"/>
        <v>0</v>
      </c>
      <c r="AX29" s="4" t="str">
        <f t="shared" si="3"/>
        <v>0</v>
      </c>
      <c r="AY29" s="4" t="str">
        <f t="shared" si="4"/>
        <v>0</v>
      </c>
      <c r="AZ29" s="4" t="str">
        <f t="shared" si="5"/>
        <v>0</v>
      </c>
      <c r="BH29" s="73"/>
    </row>
    <row r="30" spans="1:60" ht="20.100000000000001" customHeight="1" thickBot="1" x14ac:dyDescent="0.35">
      <c r="A30" s="78"/>
      <c r="B30" s="91" t="s">
        <v>73</v>
      </c>
      <c r="C30" s="91"/>
      <c r="D30" s="102" t="s">
        <v>211</v>
      </c>
      <c r="E30" s="102" t="s">
        <v>212</v>
      </c>
      <c r="F30" s="102" t="s">
        <v>213</v>
      </c>
      <c r="G30" s="102" t="s">
        <v>214</v>
      </c>
      <c r="H30" s="102" t="s">
        <v>215</v>
      </c>
      <c r="I30" s="103">
        <v>60</v>
      </c>
      <c r="J30" s="74"/>
      <c r="K30" s="13">
        <f t="shared" si="10"/>
        <v>0</v>
      </c>
      <c r="L30" s="107">
        <f t="shared" si="1"/>
        <v>0</v>
      </c>
      <c r="N30" s="133"/>
      <c r="O30" s="133"/>
      <c r="P30" s="134"/>
      <c r="Q30" s="134"/>
      <c r="R30" s="134"/>
      <c r="S30" s="134"/>
      <c r="T30" s="134"/>
      <c r="U30" s="133"/>
      <c r="V30" s="133"/>
      <c r="W30" s="134"/>
      <c r="X30" s="134"/>
      <c r="Y30" s="134"/>
      <c r="Z30" s="134"/>
      <c r="AA30" s="134"/>
      <c r="AB30" s="133"/>
      <c r="AC30" s="133"/>
      <c r="AD30" s="134"/>
      <c r="AE30" s="134"/>
      <c r="AF30" s="134"/>
      <c r="AG30" s="134"/>
      <c r="AH30" s="134"/>
      <c r="AI30" s="133"/>
      <c r="AJ30" s="133"/>
      <c r="AK30" s="134"/>
      <c r="AL30" s="134"/>
      <c r="AM30" s="134"/>
      <c r="AN30" s="134"/>
      <c r="AO30" s="134"/>
      <c r="AP30" s="133"/>
      <c r="AQ30" s="133"/>
      <c r="AS30" s="4">
        <f t="shared" si="6"/>
        <v>0</v>
      </c>
      <c r="AT30" s="4">
        <f t="shared" si="7"/>
        <v>0</v>
      </c>
      <c r="AU30" s="4">
        <f t="shared" si="8"/>
        <v>0</v>
      </c>
      <c r="AV30" s="4">
        <f t="shared" si="9"/>
        <v>0</v>
      </c>
      <c r="AW30" s="4" t="str">
        <f t="shared" si="2"/>
        <v>0</v>
      </c>
      <c r="AX30" s="4" t="str">
        <f t="shared" si="3"/>
        <v>0</v>
      </c>
      <c r="AY30" s="4" t="str">
        <f t="shared" si="4"/>
        <v>0</v>
      </c>
      <c r="AZ30" s="4" t="str">
        <f t="shared" si="5"/>
        <v>0</v>
      </c>
      <c r="BH30" s="73"/>
    </row>
    <row r="31" spans="1:60" ht="20.100000000000001" customHeight="1" thickBot="1" x14ac:dyDescent="0.35">
      <c r="A31" s="79"/>
      <c r="B31" s="90" t="s">
        <v>72</v>
      </c>
      <c r="C31" s="90">
        <v>0.44444444444444442</v>
      </c>
      <c r="D31" s="196" t="s">
        <v>249</v>
      </c>
      <c r="E31" s="197"/>
      <c r="F31" s="197"/>
      <c r="G31" s="197"/>
      <c r="H31" s="198"/>
      <c r="I31" s="114"/>
      <c r="J31" s="74"/>
      <c r="K31" s="13">
        <f t="shared" si="10"/>
        <v>0</v>
      </c>
      <c r="L31" s="107">
        <f>SUM(AW31:AZ31)</f>
        <v>0</v>
      </c>
      <c r="N31" s="133"/>
      <c r="O31" s="133"/>
      <c r="P31" s="117"/>
      <c r="Q31" s="117"/>
      <c r="R31" s="117"/>
      <c r="S31" s="117"/>
      <c r="T31" s="117"/>
      <c r="U31" s="133"/>
      <c r="V31" s="133"/>
      <c r="W31" s="117"/>
      <c r="X31" s="117"/>
      <c r="Y31" s="117"/>
      <c r="Z31" s="117"/>
      <c r="AA31" s="117"/>
      <c r="AB31" s="133"/>
      <c r="AC31" s="133"/>
      <c r="AD31" s="117"/>
      <c r="AE31" s="117"/>
      <c r="AF31" s="117"/>
      <c r="AG31" s="117"/>
      <c r="AH31" s="117"/>
      <c r="AI31" s="133"/>
      <c r="AJ31" s="133"/>
      <c r="AK31" s="117"/>
      <c r="AL31" s="117"/>
      <c r="AM31" s="117"/>
      <c r="AN31" s="117"/>
      <c r="AO31" s="117"/>
      <c r="AP31" s="133"/>
      <c r="AQ31" s="133"/>
      <c r="AS31" s="4">
        <f>COUNTIF(N31:AQ31,"a")</f>
        <v>0</v>
      </c>
      <c r="AT31" s="4">
        <f>COUNTIF(N31:AQ31,"b")</f>
        <v>0</v>
      </c>
      <c r="AU31" s="4">
        <f>COUNTIF(N31:AQ31,"c")</f>
        <v>0</v>
      </c>
      <c r="AV31" s="4">
        <f>COUNTIF(N31:AQ31,"d")</f>
        <v>0</v>
      </c>
      <c r="AW31" s="4" t="str">
        <f>IF(AS31&gt;0,($I31*AS31*$F$14),"0")</f>
        <v>0</v>
      </c>
      <c r="AX31" s="4" t="str">
        <f>IF(AT31&gt;0,($I31*AT31*$F$15),"0")</f>
        <v>0</v>
      </c>
      <c r="AY31" s="4" t="str">
        <f>IF(AU31&gt;0,($I31*AU31*$F$16),"0")</f>
        <v>0</v>
      </c>
      <c r="AZ31" s="4" t="str">
        <f>IF(AV31&gt;0,($I31*AV31*$F$17),"0")</f>
        <v>0</v>
      </c>
      <c r="BH31" s="73"/>
    </row>
    <row r="32" spans="1:60" ht="20.100000000000001" customHeight="1" thickBot="1" x14ac:dyDescent="0.35">
      <c r="A32" s="78"/>
      <c r="B32" s="91" t="s">
        <v>73</v>
      </c>
      <c r="C32" s="91"/>
      <c r="D32" s="102" t="s">
        <v>220</v>
      </c>
      <c r="E32" s="102" t="s">
        <v>219</v>
      </c>
      <c r="F32" s="102" t="s">
        <v>218</v>
      </c>
      <c r="G32" s="102" t="s">
        <v>217</v>
      </c>
      <c r="H32" s="102" t="s">
        <v>216</v>
      </c>
      <c r="I32" s="103">
        <v>53</v>
      </c>
      <c r="J32" s="74"/>
      <c r="K32" s="13">
        <f t="shared" si="10"/>
        <v>0</v>
      </c>
      <c r="L32" s="107">
        <f t="shared" ref="L32" si="11">SUM(AW32:AZ32)</f>
        <v>0</v>
      </c>
      <c r="N32" s="133"/>
      <c r="O32" s="133"/>
      <c r="P32" s="134"/>
      <c r="Q32" s="134"/>
      <c r="R32" s="134"/>
      <c r="S32" s="134"/>
      <c r="T32" s="134"/>
      <c r="U32" s="133"/>
      <c r="V32" s="133"/>
      <c r="W32" s="134"/>
      <c r="X32" s="134"/>
      <c r="Y32" s="134"/>
      <c r="Z32" s="134"/>
      <c r="AA32" s="134"/>
      <c r="AB32" s="133"/>
      <c r="AC32" s="133"/>
      <c r="AD32" s="134"/>
      <c r="AE32" s="134"/>
      <c r="AF32" s="134"/>
      <c r="AG32" s="134"/>
      <c r="AH32" s="134"/>
      <c r="AI32" s="133"/>
      <c r="AJ32" s="133"/>
      <c r="AK32" s="134"/>
      <c r="AL32" s="134"/>
      <c r="AM32" s="134"/>
      <c r="AN32" s="134"/>
      <c r="AO32" s="134"/>
      <c r="AP32" s="133"/>
      <c r="AQ32" s="133"/>
      <c r="AS32" s="4">
        <f t="shared" si="6"/>
        <v>0</v>
      </c>
      <c r="AT32" s="4">
        <f t="shared" si="7"/>
        <v>0</v>
      </c>
      <c r="AU32" s="4">
        <f t="shared" si="8"/>
        <v>0</v>
      </c>
      <c r="AV32" s="4">
        <f t="shared" si="9"/>
        <v>0</v>
      </c>
      <c r="AW32" s="4" t="str">
        <f t="shared" si="2"/>
        <v>0</v>
      </c>
      <c r="AX32" s="4" t="str">
        <f t="shared" si="3"/>
        <v>0</v>
      </c>
      <c r="AY32" s="4" t="str">
        <f t="shared" si="4"/>
        <v>0</v>
      </c>
      <c r="AZ32" s="4" t="str">
        <f t="shared" si="5"/>
        <v>0</v>
      </c>
      <c r="BH32" s="73"/>
    </row>
    <row r="33" spans="1:60" ht="20.100000000000001" customHeight="1" thickBot="1" x14ac:dyDescent="0.35">
      <c r="A33" s="78"/>
      <c r="B33" s="87" t="s">
        <v>72</v>
      </c>
      <c r="C33" s="87">
        <v>0.4861111111111111</v>
      </c>
      <c r="D33" s="193" t="s">
        <v>232</v>
      </c>
      <c r="E33" s="194"/>
      <c r="F33" s="194"/>
      <c r="G33" s="194"/>
      <c r="H33" s="195"/>
      <c r="I33" s="101"/>
      <c r="J33" s="74"/>
      <c r="K33" s="13">
        <f t="shared" si="10"/>
        <v>0</v>
      </c>
      <c r="L33" s="107">
        <f>SUM(AW33:AZ33)</f>
        <v>0</v>
      </c>
      <c r="N33" s="133"/>
      <c r="O33" s="133"/>
      <c r="P33" s="117"/>
      <c r="Q33" s="117"/>
      <c r="R33" s="117"/>
      <c r="S33" s="117"/>
      <c r="T33" s="117"/>
      <c r="U33" s="133"/>
      <c r="V33" s="133"/>
      <c r="W33" s="117"/>
      <c r="X33" s="117"/>
      <c r="Y33" s="117"/>
      <c r="Z33" s="117"/>
      <c r="AA33" s="117"/>
      <c r="AB33" s="133"/>
      <c r="AC33" s="133"/>
      <c r="AD33" s="117"/>
      <c r="AE33" s="117"/>
      <c r="AF33" s="117"/>
      <c r="AG33" s="117"/>
      <c r="AH33" s="117"/>
      <c r="AI33" s="133"/>
      <c r="AJ33" s="133"/>
      <c r="AK33" s="117"/>
      <c r="AL33" s="117"/>
      <c r="AM33" s="117"/>
      <c r="AN33" s="117"/>
      <c r="AO33" s="117"/>
      <c r="AP33" s="133"/>
      <c r="AQ33" s="133"/>
      <c r="AS33" s="4">
        <f t="shared" si="6"/>
        <v>0</v>
      </c>
      <c r="AT33" s="4">
        <f t="shared" si="7"/>
        <v>0</v>
      </c>
      <c r="AU33" s="4">
        <f t="shared" si="8"/>
        <v>0</v>
      </c>
      <c r="AV33" s="4">
        <f t="shared" si="9"/>
        <v>0</v>
      </c>
      <c r="AW33" s="4" t="str">
        <f t="shared" si="2"/>
        <v>0</v>
      </c>
      <c r="AX33" s="4" t="str">
        <f t="shared" si="3"/>
        <v>0</v>
      </c>
      <c r="AY33" s="4" t="str">
        <f t="shared" si="4"/>
        <v>0</v>
      </c>
      <c r="AZ33" s="4" t="str">
        <f t="shared" si="5"/>
        <v>0</v>
      </c>
      <c r="BH33" s="73"/>
    </row>
    <row r="34" spans="1:60" ht="20.100000000000001" customHeight="1" thickBot="1" x14ac:dyDescent="0.35">
      <c r="A34" s="78"/>
      <c r="B34" s="91" t="s">
        <v>73</v>
      </c>
      <c r="C34" s="91"/>
      <c r="D34" s="102" t="s">
        <v>221</v>
      </c>
      <c r="E34" s="102" t="s">
        <v>222</v>
      </c>
      <c r="F34" s="102" t="s">
        <v>223</v>
      </c>
      <c r="G34" s="102" t="s">
        <v>224</v>
      </c>
      <c r="H34" s="102" t="s">
        <v>225</v>
      </c>
      <c r="I34" s="103">
        <v>50</v>
      </c>
      <c r="J34" s="74"/>
      <c r="K34" s="13">
        <f t="shared" ref="K34:K36" si="12">SUM(AS34:AV34)</f>
        <v>0</v>
      </c>
      <c r="L34" s="107">
        <f>SUM(AW34:AZ34)</f>
        <v>0</v>
      </c>
      <c r="N34" s="133"/>
      <c r="O34" s="133"/>
      <c r="P34" s="134"/>
      <c r="Q34" s="134"/>
      <c r="R34" s="134"/>
      <c r="S34" s="134"/>
      <c r="T34" s="134"/>
      <c r="U34" s="133"/>
      <c r="V34" s="133"/>
      <c r="W34" s="134"/>
      <c r="X34" s="134"/>
      <c r="Y34" s="134"/>
      <c r="Z34" s="134"/>
      <c r="AA34" s="134"/>
      <c r="AB34" s="133"/>
      <c r="AC34" s="133"/>
      <c r="AD34" s="134"/>
      <c r="AE34" s="134"/>
      <c r="AF34" s="134"/>
      <c r="AG34" s="134"/>
      <c r="AH34" s="134"/>
      <c r="AI34" s="133"/>
      <c r="AJ34" s="133"/>
      <c r="AK34" s="134"/>
      <c r="AL34" s="134"/>
      <c r="AM34" s="134"/>
      <c r="AN34" s="134"/>
      <c r="AO34" s="134"/>
      <c r="AP34" s="133"/>
      <c r="AQ34" s="133"/>
      <c r="AS34" s="4">
        <f t="shared" si="6"/>
        <v>0</v>
      </c>
      <c r="AT34" s="4">
        <f t="shared" si="7"/>
        <v>0</v>
      </c>
      <c r="AU34" s="4">
        <f t="shared" si="8"/>
        <v>0</v>
      </c>
      <c r="AV34" s="4">
        <f t="shared" si="9"/>
        <v>0</v>
      </c>
      <c r="AW34" s="4" t="str">
        <f t="shared" si="2"/>
        <v>0</v>
      </c>
      <c r="AX34" s="4" t="str">
        <f t="shared" si="3"/>
        <v>0</v>
      </c>
      <c r="AY34" s="4" t="str">
        <f t="shared" si="4"/>
        <v>0</v>
      </c>
      <c r="AZ34" s="4" t="str">
        <f t="shared" si="5"/>
        <v>0</v>
      </c>
      <c r="BH34" s="73"/>
    </row>
    <row r="35" spans="1:60" ht="19.5" customHeight="1" thickBot="1" x14ac:dyDescent="0.35">
      <c r="A35" s="78"/>
      <c r="B35" s="87" t="s">
        <v>72</v>
      </c>
      <c r="C35" s="87">
        <v>0.52083333333333337</v>
      </c>
      <c r="D35" s="193" t="s">
        <v>232</v>
      </c>
      <c r="E35" s="194"/>
      <c r="F35" s="194"/>
      <c r="G35" s="194"/>
      <c r="H35" s="195"/>
      <c r="I35" s="101"/>
      <c r="J35" s="74"/>
      <c r="K35" s="13">
        <f t="shared" si="12"/>
        <v>0</v>
      </c>
      <c r="L35" s="107">
        <f>SUM(AW35:AZ35)</f>
        <v>0</v>
      </c>
      <c r="N35" s="133"/>
      <c r="O35" s="133"/>
      <c r="P35" s="117"/>
      <c r="Q35" s="117"/>
      <c r="R35" s="117"/>
      <c r="S35" s="117"/>
      <c r="T35" s="117"/>
      <c r="U35" s="133"/>
      <c r="V35" s="133"/>
      <c r="W35" s="117"/>
      <c r="X35" s="117"/>
      <c r="Y35" s="117"/>
      <c r="Z35" s="117"/>
      <c r="AA35" s="117"/>
      <c r="AB35" s="133"/>
      <c r="AC35" s="133"/>
      <c r="AD35" s="117"/>
      <c r="AE35" s="117"/>
      <c r="AF35" s="117"/>
      <c r="AG35" s="117"/>
      <c r="AH35" s="117"/>
      <c r="AI35" s="133"/>
      <c r="AJ35" s="133"/>
      <c r="AK35" s="117"/>
      <c r="AL35" s="117"/>
      <c r="AM35" s="117"/>
      <c r="AN35" s="117"/>
      <c r="AO35" s="117"/>
      <c r="AP35" s="133"/>
      <c r="AQ35" s="133"/>
      <c r="AS35" s="4">
        <f t="shared" si="6"/>
        <v>0</v>
      </c>
      <c r="AT35" s="4">
        <f t="shared" si="7"/>
        <v>0</v>
      </c>
      <c r="AU35" s="4">
        <f t="shared" si="8"/>
        <v>0</v>
      </c>
      <c r="AV35" s="4">
        <f t="shared" si="9"/>
        <v>0</v>
      </c>
      <c r="AW35" s="4" t="str">
        <f t="shared" si="2"/>
        <v>0</v>
      </c>
      <c r="AX35" s="4" t="str">
        <f t="shared" si="3"/>
        <v>0</v>
      </c>
      <c r="AY35" s="4" t="str">
        <f t="shared" si="4"/>
        <v>0</v>
      </c>
      <c r="AZ35" s="4" t="str">
        <f t="shared" si="5"/>
        <v>0</v>
      </c>
      <c r="BH35" s="73"/>
    </row>
    <row r="36" spans="1:60" ht="20.100000000000001" customHeight="1" thickBot="1" x14ac:dyDescent="0.35">
      <c r="A36" s="78"/>
      <c r="B36" s="91" t="s">
        <v>73</v>
      </c>
      <c r="C36" s="91"/>
      <c r="D36" s="102" t="s">
        <v>226</v>
      </c>
      <c r="E36" s="102" t="s">
        <v>227</v>
      </c>
      <c r="F36" s="102" t="s">
        <v>228</v>
      </c>
      <c r="G36" s="102" t="s">
        <v>229</v>
      </c>
      <c r="H36" s="102" t="s">
        <v>230</v>
      </c>
      <c r="I36" s="103">
        <v>50</v>
      </c>
      <c r="J36" s="74"/>
      <c r="K36" s="13">
        <f t="shared" si="12"/>
        <v>0</v>
      </c>
      <c r="L36" s="107">
        <f t="shared" ref="L36" si="13">SUM(AW36:AZ36)</f>
        <v>0</v>
      </c>
      <c r="N36" s="133"/>
      <c r="O36" s="133"/>
      <c r="P36" s="134"/>
      <c r="Q36" s="134"/>
      <c r="R36" s="134"/>
      <c r="S36" s="134"/>
      <c r="T36" s="134"/>
      <c r="U36" s="133"/>
      <c r="V36" s="133"/>
      <c r="W36" s="134"/>
      <c r="X36" s="134"/>
      <c r="Y36" s="134"/>
      <c r="Z36" s="134"/>
      <c r="AA36" s="134"/>
      <c r="AB36" s="133"/>
      <c r="AC36" s="133"/>
      <c r="AD36" s="134"/>
      <c r="AE36" s="134"/>
      <c r="AF36" s="134"/>
      <c r="AG36" s="134"/>
      <c r="AH36" s="134"/>
      <c r="AI36" s="133"/>
      <c r="AJ36" s="133"/>
      <c r="AK36" s="134"/>
      <c r="AL36" s="134"/>
      <c r="AM36" s="134"/>
      <c r="AN36" s="134"/>
      <c r="AO36" s="134"/>
      <c r="AP36" s="133"/>
      <c r="AQ36" s="133"/>
      <c r="AS36" s="4">
        <f t="shared" si="6"/>
        <v>0</v>
      </c>
      <c r="AT36" s="4">
        <f t="shared" si="7"/>
        <v>0</v>
      </c>
      <c r="AU36" s="4">
        <f t="shared" si="8"/>
        <v>0</v>
      </c>
      <c r="AV36" s="4">
        <f t="shared" si="9"/>
        <v>0</v>
      </c>
      <c r="AW36" s="4" t="str">
        <f t="shared" si="2"/>
        <v>0</v>
      </c>
      <c r="AX36" s="4" t="str">
        <f t="shared" si="3"/>
        <v>0</v>
      </c>
      <c r="AY36" s="4" t="str">
        <f t="shared" si="4"/>
        <v>0</v>
      </c>
      <c r="AZ36" s="4" t="str">
        <f t="shared" si="5"/>
        <v>0</v>
      </c>
      <c r="BH36" s="73"/>
    </row>
    <row r="37" spans="1:60" ht="20.100000000000001" customHeight="1" thickBot="1" x14ac:dyDescent="0.35">
      <c r="A37" s="78"/>
      <c r="B37" s="87" t="s">
        <v>72</v>
      </c>
      <c r="C37" s="87">
        <v>0.54166666666666663</v>
      </c>
      <c r="D37" s="193" t="s">
        <v>262</v>
      </c>
      <c r="E37" s="194"/>
      <c r="F37" s="194"/>
      <c r="G37" s="194"/>
      <c r="H37" s="195"/>
      <c r="I37" s="101"/>
      <c r="J37" s="74"/>
      <c r="K37" s="13">
        <f>SUM(AS37:AV37)</f>
        <v>0</v>
      </c>
      <c r="L37" s="107">
        <f>SUM(AW37:AZ37)</f>
        <v>0</v>
      </c>
      <c r="N37" s="133"/>
      <c r="O37" s="133"/>
      <c r="P37" s="117"/>
      <c r="Q37" s="117"/>
      <c r="R37" s="117"/>
      <c r="S37" s="117"/>
      <c r="T37" s="117"/>
      <c r="U37" s="133"/>
      <c r="V37" s="133"/>
      <c r="W37" s="117"/>
      <c r="X37" s="117"/>
      <c r="Y37" s="117"/>
      <c r="Z37" s="117"/>
      <c r="AA37" s="117"/>
      <c r="AB37" s="133"/>
      <c r="AC37" s="133"/>
      <c r="AD37" s="117"/>
      <c r="AE37" s="117"/>
      <c r="AF37" s="117"/>
      <c r="AG37" s="117"/>
      <c r="AH37" s="117"/>
      <c r="AI37" s="133"/>
      <c r="AJ37" s="133"/>
      <c r="AK37" s="117"/>
      <c r="AL37" s="117"/>
      <c r="AM37" s="117"/>
      <c r="AN37" s="117"/>
      <c r="AO37" s="117"/>
      <c r="AP37" s="133"/>
      <c r="AQ37" s="133"/>
      <c r="AS37" s="4">
        <f t="shared" si="6"/>
        <v>0</v>
      </c>
      <c r="AT37" s="4">
        <f t="shared" si="7"/>
        <v>0</v>
      </c>
      <c r="AU37" s="4">
        <f t="shared" si="8"/>
        <v>0</v>
      </c>
      <c r="AV37" s="4">
        <f t="shared" si="9"/>
        <v>0</v>
      </c>
      <c r="AW37" s="4" t="str">
        <f t="shared" si="2"/>
        <v>0</v>
      </c>
      <c r="AX37" s="4" t="str">
        <f t="shared" si="3"/>
        <v>0</v>
      </c>
      <c r="AY37" s="4" t="str">
        <f t="shared" si="4"/>
        <v>0</v>
      </c>
      <c r="AZ37" s="4" t="str">
        <f t="shared" si="5"/>
        <v>0</v>
      </c>
      <c r="BH37" s="73"/>
    </row>
    <row r="38" spans="1:60" ht="20.25" customHeight="1" thickBot="1" x14ac:dyDescent="0.35">
      <c r="A38" s="78"/>
      <c r="B38" s="91" t="s">
        <v>73</v>
      </c>
      <c r="C38" s="91"/>
      <c r="D38" s="102" t="s">
        <v>155</v>
      </c>
      <c r="E38" s="102" t="s">
        <v>156</v>
      </c>
      <c r="F38" s="102" t="s">
        <v>157</v>
      </c>
      <c r="G38" s="102" t="s">
        <v>158</v>
      </c>
      <c r="H38" s="102" t="s">
        <v>159</v>
      </c>
      <c r="I38" s="103">
        <v>140</v>
      </c>
      <c r="J38" s="74"/>
      <c r="K38" s="13">
        <f t="shared" si="0"/>
        <v>0</v>
      </c>
      <c r="L38" s="107">
        <f t="shared" si="1"/>
        <v>0</v>
      </c>
      <c r="N38" s="133"/>
      <c r="O38" s="133"/>
      <c r="P38" s="134"/>
      <c r="Q38" s="134"/>
      <c r="R38" s="134"/>
      <c r="S38" s="134"/>
      <c r="T38" s="134"/>
      <c r="U38" s="133"/>
      <c r="V38" s="133"/>
      <c r="W38" s="134"/>
      <c r="X38" s="134"/>
      <c r="Y38" s="134"/>
      <c r="Z38" s="134"/>
      <c r="AA38" s="134"/>
      <c r="AB38" s="133"/>
      <c r="AC38" s="133"/>
      <c r="AD38" s="134"/>
      <c r="AE38" s="134"/>
      <c r="AF38" s="134"/>
      <c r="AG38" s="134"/>
      <c r="AH38" s="134"/>
      <c r="AI38" s="133"/>
      <c r="AJ38" s="133"/>
      <c r="AK38" s="134"/>
      <c r="AL38" s="134"/>
      <c r="AM38" s="134"/>
      <c r="AN38" s="134"/>
      <c r="AO38" s="134"/>
      <c r="AP38" s="133"/>
      <c r="AQ38" s="133"/>
      <c r="AS38" s="4">
        <f t="shared" si="6"/>
        <v>0</v>
      </c>
      <c r="AT38" s="4">
        <f t="shared" si="7"/>
        <v>0</v>
      </c>
      <c r="AU38" s="4">
        <f t="shared" si="8"/>
        <v>0</v>
      </c>
      <c r="AV38" s="4">
        <f t="shared" si="9"/>
        <v>0</v>
      </c>
      <c r="AW38" s="4" t="str">
        <f t="shared" si="2"/>
        <v>0</v>
      </c>
      <c r="AX38" s="4" t="str">
        <f t="shared" si="3"/>
        <v>0</v>
      </c>
      <c r="AY38" s="4" t="str">
        <f t="shared" si="4"/>
        <v>0</v>
      </c>
      <c r="AZ38" s="4" t="str">
        <f t="shared" si="5"/>
        <v>0</v>
      </c>
      <c r="BH38" s="73"/>
    </row>
    <row r="39" spans="1:60" ht="20.25" customHeight="1" thickBot="1" x14ac:dyDescent="0.35">
      <c r="A39" s="78"/>
      <c r="B39" s="87" t="s">
        <v>72</v>
      </c>
      <c r="C39" s="87">
        <v>0.5625</v>
      </c>
      <c r="D39" s="160" t="s">
        <v>284</v>
      </c>
      <c r="E39" s="151" t="s">
        <v>186</v>
      </c>
      <c r="F39" s="152" t="s">
        <v>286</v>
      </c>
      <c r="G39" s="151" t="s">
        <v>288</v>
      </c>
      <c r="H39" s="152" t="s">
        <v>289</v>
      </c>
      <c r="I39" s="101"/>
      <c r="J39" s="74"/>
      <c r="K39" s="13">
        <f t="shared" ref="K39:K44" si="14">SUM(AS39:AV39)</f>
        <v>0</v>
      </c>
      <c r="L39" s="107">
        <f t="shared" ref="L39:L44" si="15">SUM(AW39:AZ39)</f>
        <v>0</v>
      </c>
      <c r="N39" s="133"/>
      <c r="O39" s="133"/>
      <c r="P39" s="117"/>
      <c r="Q39" s="117"/>
      <c r="R39" s="117"/>
      <c r="S39" s="117"/>
      <c r="T39" s="117"/>
      <c r="U39" s="133"/>
      <c r="V39" s="133"/>
      <c r="W39" s="117"/>
      <c r="X39" s="117"/>
      <c r="Y39" s="117"/>
      <c r="Z39" s="117"/>
      <c r="AA39" s="117"/>
      <c r="AB39" s="133"/>
      <c r="AC39" s="133"/>
      <c r="AD39" s="117"/>
      <c r="AE39" s="117"/>
      <c r="AF39" s="117"/>
      <c r="AG39" s="117"/>
      <c r="AH39" s="117"/>
      <c r="AI39" s="133"/>
      <c r="AJ39" s="133"/>
      <c r="AK39" s="117"/>
      <c r="AL39" s="117"/>
      <c r="AM39" s="117"/>
      <c r="AN39" s="117"/>
      <c r="AO39" s="117"/>
      <c r="AP39" s="133"/>
      <c r="AQ39" s="133"/>
      <c r="AS39" s="4">
        <f t="shared" si="6"/>
        <v>0</v>
      </c>
      <c r="AT39" s="4">
        <f t="shared" si="7"/>
        <v>0</v>
      </c>
      <c r="AU39" s="4">
        <f t="shared" si="8"/>
        <v>0</v>
      </c>
      <c r="AV39" s="4">
        <f t="shared" si="9"/>
        <v>0</v>
      </c>
      <c r="AW39" s="4" t="str">
        <f t="shared" si="2"/>
        <v>0</v>
      </c>
      <c r="AX39" s="4" t="str">
        <f t="shared" si="3"/>
        <v>0</v>
      </c>
      <c r="AY39" s="4" t="str">
        <f t="shared" si="4"/>
        <v>0</v>
      </c>
      <c r="AZ39" s="4" t="str">
        <f t="shared" si="5"/>
        <v>0</v>
      </c>
      <c r="BH39" s="73"/>
    </row>
    <row r="40" spans="1:60" ht="20.25" customHeight="1" thickBot="1" x14ac:dyDescent="0.35">
      <c r="A40" s="78"/>
      <c r="B40" s="87" t="s">
        <v>72</v>
      </c>
      <c r="C40" s="87">
        <v>0.58333333333333337</v>
      </c>
      <c r="D40" s="98"/>
      <c r="E40" s="104" t="s">
        <v>152</v>
      </c>
      <c r="F40" s="151" t="s">
        <v>287</v>
      </c>
      <c r="G40" s="99"/>
      <c r="H40" s="100"/>
      <c r="I40" s="101"/>
      <c r="J40" s="74"/>
      <c r="K40" s="13">
        <f t="shared" si="14"/>
        <v>0</v>
      </c>
      <c r="L40" s="107">
        <f t="shared" si="15"/>
        <v>0</v>
      </c>
      <c r="N40" s="133"/>
      <c r="O40" s="133"/>
      <c r="P40" s="117"/>
      <c r="Q40" s="117"/>
      <c r="R40" s="117"/>
      <c r="S40" s="117"/>
      <c r="T40" s="117"/>
      <c r="U40" s="133"/>
      <c r="V40" s="133"/>
      <c r="W40" s="117"/>
      <c r="X40" s="117"/>
      <c r="Y40" s="117"/>
      <c r="Z40" s="117"/>
      <c r="AA40" s="117"/>
      <c r="AB40" s="133"/>
      <c r="AC40" s="133"/>
      <c r="AD40" s="117"/>
      <c r="AE40" s="117"/>
      <c r="AF40" s="117"/>
      <c r="AG40" s="117"/>
      <c r="AH40" s="117"/>
      <c r="AI40" s="133"/>
      <c r="AJ40" s="133"/>
      <c r="AK40" s="117"/>
      <c r="AL40" s="117"/>
      <c r="AM40" s="117"/>
      <c r="AN40" s="117"/>
      <c r="AO40" s="117"/>
      <c r="AP40" s="133"/>
      <c r="AQ40" s="133"/>
      <c r="AS40" s="4">
        <f t="shared" si="6"/>
        <v>0</v>
      </c>
      <c r="AT40" s="4">
        <f t="shared" si="7"/>
        <v>0</v>
      </c>
      <c r="AU40" s="4">
        <f t="shared" si="8"/>
        <v>0</v>
      </c>
      <c r="AV40" s="4">
        <f t="shared" si="9"/>
        <v>0</v>
      </c>
      <c r="AW40" s="4" t="str">
        <f t="shared" si="2"/>
        <v>0</v>
      </c>
      <c r="AX40" s="4" t="str">
        <f t="shared" si="3"/>
        <v>0</v>
      </c>
      <c r="AY40" s="4" t="str">
        <f t="shared" si="4"/>
        <v>0</v>
      </c>
      <c r="AZ40" s="4" t="str">
        <f t="shared" si="5"/>
        <v>0</v>
      </c>
      <c r="BH40" s="73"/>
    </row>
    <row r="41" spans="1:60" ht="20.25" customHeight="1" thickBot="1" x14ac:dyDescent="0.35">
      <c r="A41" s="78"/>
      <c r="B41" s="87" t="s">
        <v>72</v>
      </c>
      <c r="C41" s="87">
        <v>0.60416666666666663</v>
      </c>
      <c r="D41" s="98" t="s">
        <v>167</v>
      </c>
      <c r="E41" s="151" t="s">
        <v>285</v>
      </c>
      <c r="F41" s="104" t="s">
        <v>168</v>
      </c>
      <c r="G41" s="99" t="s">
        <v>231</v>
      </c>
      <c r="H41" s="100" t="s">
        <v>169</v>
      </c>
      <c r="I41" s="101"/>
      <c r="J41" s="74"/>
      <c r="K41" s="13">
        <f t="shared" si="14"/>
        <v>0</v>
      </c>
      <c r="L41" s="107">
        <f t="shared" si="15"/>
        <v>0</v>
      </c>
      <c r="N41" s="133"/>
      <c r="O41" s="133"/>
      <c r="P41" s="117"/>
      <c r="Q41" s="117"/>
      <c r="R41" s="117"/>
      <c r="S41" s="117"/>
      <c r="T41" s="117"/>
      <c r="U41" s="133"/>
      <c r="V41" s="133"/>
      <c r="W41" s="117"/>
      <c r="X41" s="117"/>
      <c r="Y41" s="117"/>
      <c r="Z41" s="117"/>
      <c r="AA41" s="117"/>
      <c r="AB41" s="133"/>
      <c r="AC41" s="133"/>
      <c r="AD41" s="117"/>
      <c r="AE41" s="117"/>
      <c r="AF41" s="117"/>
      <c r="AG41" s="117"/>
      <c r="AH41" s="117"/>
      <c r="AI41" s="133"/>
      <c r="AJ41" s="133"/>
      <c r="AK41" s="117"/>
      <c r="AL41" s="117"/>
      <c r="AM41" s="117"/>
      <c r="AN41" s="117"/>
      <c r="AO41" s="117"/>
      <c r="AP41" s="133"/>
      <c r="AQ41" s="133"/>
      <c r="AS41" s="4">
        <f t="shared" si="6"/>
        <v>0</v>
      </c>
      <c r="AT41" s="4">
        <f t="shared" si="7"/>
        <v>0</v>
      </c>
      <c r="AU41" s="4">
        <f t="shared" si="8"/>
        <v>0</v>
      </c>
      <c r="AV41" s="4">
        <f t="shared" si="9"/>
        <v>0</v>
      </c>
      <c r="AW41" s="4" t="str">
        <f t="shared" si="2"/>
        <v>0</v>
      </c>
      <c r="AX41" s="4" t="str">
        <f t="shared" si="3"/>
        <v>0</v>
      </c>
      <c r="AY41" s="4" t="str">
        <f t="shared" si="4"/>
        <v>0</v>
      </c>
      <c r="AZ41" s="4" t="str">
        <f t="shared" si="5"/>
        <v>0</v>
      </c>
      <c r="BH41" s="73"/>
    </row>
    <row r="42" spans="1:60" ht="20.25" customHeight="1" thickBot="1" x14ac:dyDescent="0.35">
      <c r="A42" s="78"/>
      <c r="B42" s="91" t="s">
        <v>73</v>
      </c>
      <c r="C42" s="91"/>
      <c r="D42" s="102" t="s">
        <v>102</v>
      </c>
      <c r="E42" s="102" t="s">
        <v>103</v>
      </c>
      <c r="F42" s="102" t="s">
        <v>104</v>
      </c>
      <c r="G42" s="102" t="s">
        <v>105</v>
      </c>
      <c r="H42" s="102" t="s">
        <v>106</v>
      </c>
      <c r="I42" s="103">
        <v>100</v>
      </c>
      <c r="J42" s="74"/>
      <c r="K42" s="13">
        <f t="shared" si="14"/>
        <v>0</v>
      </c>
      <c r="L42" s="107">
        <f t="shared" si="15"/>
        <v>0</v>
      </c>
      <c r="N42" s="133"/>
      <c r="O42" s="133"/>
      <c r="P42" s="134"/>
      <c r="Q42" s="134"/>
      <c r="R42" s="134"/>
      <c r="S42" s="134"/>
      <c r="T42" s="134"/>
      <c r="U42" s="133"/>
      <c r="V42" s="133"/>
      <c r="W42" s="134"/>
      <c r="X42" s="134"/>
      <c r="Y42" s="134"/>
      <c r="Z42" s="134"/>
      <c r="AA42" s="134"/>
      <c r="AB42" s="133"/>
      <c r="AC42" s="133"/>
      <c r="AD42" s="134"/>
      <c r="AE42" s="134"/>
      <c r="AF42" s="134"/>
      <c r="AG42" s="134"/>
      <c r="AH42" s="134"/>
      <c r="AI42" s="133"/>
      <c r="AJ42" s="133"/>
      <c r="AK42" s="134"/>
      <c r="AL42" s="134"/>
      <c r="AM42" s="134"/>
      <c r="AN42" s="134"/>
      <c r="AO42" s="134"/>
      <c r="AP42" s="133"/>
      <c r="AQ42" s="133"/>
      <c r="AS42" s="4">
        <f t="shared" si="6"/>
        <v>0</v>
      </c>
      <c r="AT42" s="4">
        <f t="shared" si="7"/>
        <v>0</v>
      </c>
      <c r="AU42" s="4">
        <f t="shared" si="8"/>
        <v>0</v>
      </c>
      <c r="AV42" s="4">
        <f t="shared" si="9"/>
        <v>0</v>
      </c>
      <c r="AW42" s="4" t="str">
        <f t="shared" si="2"/>
        <v>0</v>
      </c>
      <c r="AX42" s="4" t="str">
        <f t="shared" si="3"/>
        <v>0</v>
      </c>
      <c r="AY42" s="4" t="str">
        <f t="shared" si="4"/>
        <v>0</v>
      </c>
      <c r="AZ42" s="4" t="str">
        <f t="shared" si="5"/>
        <v>0</v>
      </c>
      <c r="BH42" s="73"/>
    </row>
    <row r="43" spans="1:60" ht="20.25" customHeight="1" thickBot="1" x14ac:dyDescent="0.35">
      <c r="A43" s="78"/>
      <c r="B43" s="87" t="s">
        <v>72</v>
      </c>
      <c r="C43" s="87">
        <v>0.64583333333333337</v>
      </c>
      <c r="D43" s="193" t="s">
        <v>262</v>
      </c>
      <c r="E43" s="194"/>
      <c r="F43" s="194"/>
      <c r="G43" s="194"/>
      <c r="H43" s="195"/>
      <c r="I43" s="101"/>
      <c r="J43" s="74"/>
      <c r="K43" s="13">
        <f t="shared" si="14"/>
        <v>0</v>
      </c>
      <c r="L43" s="107">
        <f t="shared" si="15"/>
        <v>0</v>
      </c>
      <c r="N43" s="133"/>
      <c r="O43" s="133"/>
      <c r="P43" s="117"/>
      <c r="Q43" s="117"/>
      <c r="R43" s="117"/>
      <c r="S43" s="117"/>
      <c r="T43" s="117"/>
      <c r="U43" s="133"/>
      <c r="V43" s="133"/>
      <c r="W43" s="117"/>
      <c r="X43" s="117"/>
      <c r="Y43" s="117"/>
      <c r="Z43" s="117"/>
      <c r="AA43" s="117"/>
      <c r="AB43" s="133"/>
      <c r="AC43" s="133"/>
      <c r="AD43" s="117"/>
      <c r="AE43" s="117"/>
      <c r="AF43" s="117"/>
      <c r="AG43" s="117"/>
      <c r="AH43" s="117"/>
      <c r="AI43" s="133"/>
      <c r="AJ43" s="133"/>
      <c r="AK43" s="117"/>
      <c r="AL43" s="117"/>
      <c r="AM43" s="117"/>
      <c r="AN43" s="117"/>
      <c r="AO43" s="117"/>
      <c r="AP43" s="133"/>
      <c r="AQ43" s="133"/>
      <c r="AS43" s="4">
        <f t="shared" si="6"/>
        <v>0</v>
      </c>
      <c r="AT43" s="4">
        <f t="shared" si="7"/>
        <v>0</v>
      </c>
      <c r="AU43" s="4">
        <f t="shared" si="8"/>
        <v>0</v>
      </c>
      <c r="AV43" s="4">
        <f t="shared" si="9"/>
        <v>0</v>
      </c>
      <c r="AW43" s="4" t="str">
        <f t="shared" si="2"/>
        <v>0</v>
      </c>
      <c r="AX43" s="4" t="str">
        <f>IF(AT43&gt;0,($I43*AT43*$F$15),"0")</f>
        <v>0</v>
      </c>
      <c r="AY43" s="4" t="str">
        <f t="shared" si="4"/>
        <v>0</v>
      </c>
      <c r="AZ43" s="4" t="str">
        <f t="shared" si="5"/>
        <v>0</v>
      </c>
      <c r="BH43" s="73"/>
    </row>
    <row r="44" spans="1:60" ht="20.25" customHeight="1" thickBot="1" x14ac:dyDescent="0.35">
      <c r="A44" s="78"/>
      <c r="B44" s="91" t="s">
        <v>73</v>
      </c>
      <c r="C44" s="91"/>
      <c r="D44" s="102" t="s">
        <v>107</v>
      </c>
      <c r="E44" s="102" t="s">
        <v>108</v>
      </c>
      <c r="F44" s="102" t="s">
        <v>109</v>
      </c>
      <c r="G44" s="102" t="s">
        <v>110</v>
      </c>
      <c r="H44" s="102" t="s">
        <v>111</v>
      </c>
      <c r="I44" s="103">
        <v>130</v>
      </c>
      <c r="J44" s="74"/>
      <c r="K44" s="13">
        <f t="shared" si="14"/>
        <v>0</v>
      </c>
      <c r="L44" s="107">
        <f t="shared" si="15"/>
        <v>0</v>
      </c>
      <c r="N44" s="133"/>
      <c r="O44" s="133"/>
      <c r="P44" s="134"/>
      <c r="Q44" s="134"/>
      <c r="R44" s="134"/>
      <c r="S44" s="134"/>
      <c r="T44" s="134"/>
      <c r="U44" s="133"/>
      <c r="V44" s="133"/>
      <c r="W44" s="134"/>
      <c r="X44" s="134"/>
      <c r="Y44" s="134"/>
      <c r="Z44" s="134"/>
      <c r="AA44" s="134"/>
      <c r="AB44" s="133"/>
      <c r="AC44" s="133"/>
      <c r="AD44" s="134"/>
      <c r="AE44" s="134"/>
      <c r="AF44" s="134"/>
      <c r="AG44" s="134"/>
      <c r="AH44" s="134"/>
      <c r="AI44" s="133"/>
      <c r="AJ44" s="133"/>
      <c r="AK44" s="134"/>
      <c r="AL44" s="134"/>
      <c r="AM44" s="134"/>
      <c r="AN44" s="134"/>
      <c r="AO44" s="134"/>
      <c r="AP44" s="133"/>
      <c r="AQ44" s="133"/>
      <c r="AS44" s="4">
        <f t="shared" si="6"/>
        <v>0</v>
      </c>
      <c r="AT44" s="4">
        <f t="shared" si="7"/>
        <v>0</v>
      </c>
      <c r="AU44" s="4">
        <f t="shared" si="8"/>
        <v>0</v>
      </c>
      <c r="AV44" s="4">
        <f t="shared" si="9"/>
        <v>0</v>
      </c>
      <c r="AW44" s="4" t="str">
        <f t="shared" si="2"/>
        <v>0</v>
      </c>
      <c r="AX44" s="4" t="str">
        <f t="shared" si="3"/>
        <v>0</v>
      </c>
      <c r="AY44" s="4" t="str">
        <f t="shared" si="4"/>
        <v>0</v>
      </c>
      <c r="AZ44" s="4" t="str">
        <f t="shared" si="5"/>
        <v>0</v>
      </c>
      <c r="BH44" s="73"/>
    </row>
    <row r="45" spans="1:60" ht="19.5" customHeight="1" thickBot="1" x14ac:dyDescent="0.35">
      <c r="A45" s="78"/>
      <c r="B45" s="87" t="s">
        <v>72</v>
      </c>
      <c r="C45" s="87">
        <v>0.66666666666666663</v>
      </c>
      <c r="D45" s="193" t="s">
        <v>232</v>
      </c>
      <c r="E45" s="194"/>
      <c r="F45" s="194"/>
      <c r="G45" s="194"/>
      <c r="H45" s="195"/>
      <c r="I45" s="101"/>
      <c r="J45" s="74"/>
      <c r="K45" s="13">
        <f t="shared" ref="K45:K65" si="16">SUM(AS45:AV45)</f>
        <v>0</v>
      </c>
      <c r="L45" s="107">
        <f t="shared" si="1"/>
        <v>0</v>
      </c>
      <c r="N45" s="133"/>
      <c r="O45" s="133"/>
      <c r="P45" s="117"/>
      <c r="Q45" s="117"/>
      <c r="R45" s="117"/>
      <c r="S45" s="117"/>
      <c r="T45" s="117"/>
      <c r="U45" s="133"/>
      <c r="V45" s="133"/>
      <c r="W45" s="117"/>
      <c r="X45" s="117"/>
      <c r="Y45" s="117"/>
      <c r="Z45" s="117"/>
      <c r="AA45" s="117"/>
      <c r="AB45" s="133"/>
      <c r="AC45" s="133"/>
      <c r="AD45" s="117"/>
      <c r="AE45" s="117"/>
      <c r="AF45" s="117"/>
      <c r="AG45" s="117"/>
      <c r="AH45" s="117"/>
      <c r="AI45" s="133"/>
      <c r="AJ45" s="133"/>
      <c r="AK45" s="117"/>
      <c r="AL45" s="117"/>
      <c r="AM45" s="117"/>
      <c r="AN45" s="117"/>
      <c r="AO45" s="117"/>
      <c r="AP45" s="133"/>
      <c r="AQ45" s="133"/>
      <c r="AS45" s="4">
        <f t="shared" si="6"/>
        <v>0</v>
      </c>
      <c r="AT45" s="4">
        <f t="shared" si="7"/>
        <v>0</v>
      </c>
      <c r="AU45" s="4">
        <f t="shared" si="8"/>
        <v>0</v>
      </c>
      <c r="AV45" s="4">
        <f t="shared" si="9"/>
        <v>0</v>
      </c>
      <c r="AW45" s="4" t="str">
        <f t="shared" si="2"/>
        <v>0</v>
      </c>
      <c r="AX45" s="4" t="str">
        <f>IF(AT45&gt;0,($I45*AT45*$F$15),"0")</f>
        <v>0</v>
      </c>
      <c r="AY45" s="4" t="str">
        <f>IF(AU45&gt;0,($I45*AU45*$F$16),"0")</f>
        <v>0</v>
      </c>
      <c r="AZ45" s="4" t="str">
        <f>IF(AV45&gt;0,($I45*AV45*$F$17),"0")</f>
        <v>0</v>
      </c>
      <c r="BH45" s="73"/>
    </row>
    <row r="46" spans="1:60" ht="20.100000000000001" customHeight="1" thickBot="1" x14ac:dyDescent="0.35">
      <c r="A46" s="78"/>
      <c r="B46" s="91" t="s">
        <v>73</v>
      </c>
      <c r="C46" s="91"/>
      <c r="D46" s="102" t="s">
        <v>160</v>
      </c>
      <c r="E46" s="102" t="s">
        <v>161</v>
      </c>
      <c r="F46" s="102" t="s">
        <v>162</v>
      </c>
      <c r="G46" s="102" t="s">
        <v>163</v>
      </c>
      <c r="H46" s="102" t="s">
        <v>164</v>
      </c>
      <c r="I46" s="103">
        <v>70</v>
      </c>
      <c r="J46" s="74"/>
      <c r="K46" s="13">
        <f t="shared" si="16"/>
        <v>0</v>
      </c>
      <c r="L46" s="107">
        <f t="shared" si="1"/>
        <v>0</v>
      </c>
      <c r="N46" s="133"/>
      <c r="O46" s="133"/>
      <c r="P46" s="134"/>
      <c r="Q46" s="134"/>
      <c r="R46" s="134"/>
      <c r="S46" s="134"/>
      <c r="T46" s="134"/>
      <c r="U46" s="133"/>
      <c r="V46" s="133"/>
      <c r="W46" s="134"/>
      <c r="X46" s="134"/>
      <c r="Y46" s="134"/>
      <c r="Z46" s="134"/>
      <c r="AA46" s="134"/>
      <c r="AB46" s="133"/>
      <c r="AC46" s="133"/>
      <c r="AD46" s="134"/>
      <c r="AE46" s="134"/>
      <c r="AF46" s="134"/>
      <c r="AG46" s="134"/>
      <c r="AH46" s="134"/>
      <c r="AI46" s="133"/>
      <c r="AJ46" s="133"/>
      <c r="AK46" s="134"/>
      <c r="AL46" s="134"/>
      <c r="AM46" s="134"/>
      <c r="AN46" s="134"/>
      <c r="AO46" s="134"/>
      <c r="AP46" s="133"/>
      <c r="AQ46" s="133"/>
      <c r="AS46" s="4">
        <f t="shared" si="6"/>
        <v>0</v>
      </c>
      <c r="AT46" s="4">
        <f t="shared" si="7"/>
        <v>0</v>
      </c>
      <c r="AU46" s="4">
        <f t="shared" si="8"/>
        <v>0</v>
      </c>
      <c r="AV46" s="4">
        <f t="shared" si="9"/>
        <v>0</v>
      </c>
      <c r="AW46" s="4" t="str">
        <f>IF(AS46&gt;0,($I46*AS46*$F$14),"0")</f>
        <v>0</v>
      </c>
      <c r="AX46" s="4" t="str">
        <f>IF(AT46&gt;0,($I46*AT46*$F$15),"0")</f>
        <v>0</v>
      </c>
      <c r="AY46" s="4" t="str">
        <f>IF(AU46&gt;0,($I46*AU46*$F$16),"0")</f>
        <v>0</v>
      </c>
      <c r="AZ46" s="4" t="str">
        <f>IF(AV46&gt;0,($I46*AV46*$F$17),"0")</f>
        <v>0</v>
      </c>
      <c r="BH46" s="73"/>
    </row>
    <row r="47" spans="1:60" ht="20.100000000000001" customHeight="1" thickBot="1" x14ac:dyDescent="0.35">
      <c r="A47" s="78"/>
      <c r="B47" s="87" t="s">
        <v>72</v>
      </c>
      <c r="C47" s="87">
        <v>0.70833333333333337</v>
      </c>
      <c r="D47" s="193" t="s">
        <v>232</v>
      </c>
      <c r="E47" s="194"/>
      <c r="F47" s="194"/>
      <c r="G47" s="194"/>
      <c r="H47" s="195"/>
      <c r="I47" s="101"/>
      <c r="J47" s="74"/>
      <c r="K47" s="13">
        <f t="shared" ref="K47:K48" si="17">SUM(AS47:AV47)</f>
        <v>0</v>
      </c>
      <c r="L47" s="107">
        <f t="shared" ref="L47" si="18">SUM(AW47:AZ47)</f>
        <v>0</v>
      </c>
      <c r="N47" s="133"/>
      <c r="O47" s="133"/>
      <c r="P47" s="117"/>
      <c r="Q47" s="117"/>
      <c r="R47" s="117"/>
      <c r="S47" s="117"/>
      <c r="T47" s="117"/>
      <c r="U47" s="133"/>
      <c r="V47" s="133"/>
      <c r="W47" s="117"/>
      <c r="X47" s="117"/>
      <c r="Y47" s="117"/>
      <c r="Z47" s="117"/>
      <c r="AA47" s="117"/>
      <c r="AB47" s="133"/>
      <c r="AC47" s="133"/>
      <c r="AD47" s="117"/>
      <c r="AE47" s="117"/>
      <c r="AF47" s="117"/>
      <c r="AG47" s="117"/>
      <c r="AH47" s="117"/>
      <c r="AI47" s="133"/>
      <c r="AJ47" s="133"/>
      <c r="AK47" s="117"/>
      <c r="AL47" s="117"/>
      <c r="AM47" s="117"/>
      <c r="AN47" s="117"/>
      <c r="AO47" s="117"/>
      <c r="AP47" s="133"/>
      <c r="AQ47" s="133"/>
      <c r="AS47" s="4">
        <f t="shared" si="6"/>
        <v>0</v>
      </c>
      <c r="AT47" s="4">
        <f t="shared" si="7"/>
        <v>0</v>
      </c>
      <c r="AU47" s="4">
        <f t="shared" si="8"/>
        <v>0</v>
      </c>
      <c r="AV47" s="4">
        <f t="shared" si="9"/>
        <v>0</v>
      </c>
      <c r="AW47" s="4" t="str">
        <f>IF(AS47&gt;0,($I47*AS47*$F$14),"0")</f>
        <v>0</v>
      </c>
      <c r="AX47" s="4" t="str">
        <f>IF(AT47&gt;0,($I47*AT47*$F$15),"0")</f>
        <v>0</v>
      </c>
      <c r="AY47" s="4" t="str">
        <f>IF(AU47&gt;0,($I47*AU47*$F$16),"0")</f>
        <v>0</v>
      </c>
      <c r="AZ47" s="4" t="str">
        <f>IF(AV47&gt;0,($I47*AV47*$F$17),"0")</f>
        <v>0</v>
      </c>
      <c r="BH47" s="73"/>
    </row>
    <row r="48" spans="1:60" ht="20.100000000000001" customHeight="1" thickBot="1" x14ac:dyDescent="0.35">
      <c r="A48" s="78"/>
      <c r="B48" s="91" t="s">
        <v>73</v>
      </c>
      <c r="C48" s="91"/>
      <c r="D48" s="102" t="s">
        <v>234</v>
      </c>
      <c r="E48" s="102" t="s">
        <v>235</v>
      </c>
      <c r="F48" s="102" t="s">
        <v>236</v>
      </c>
      <c r="G48" s="102" t="s">
        <v>237</v>
      </c>
      <c r="H48" s="102" t="s">
        <v>238</v>
      </c>
      <c r="I48" s="103">
        <v>87</v>
      </c>
      <c r="J48" s="74"/>
      <c r="K48" s="13">
        <f t="shared" si="17"/>
        <v>0</v>
      </c>
      <c r="L48" s="107">
        <f t="shared" ref="L48" si="19">SUM(AW48:AZ48)</f>
        <v>0</v>
      </c>
      <c r="N48" s="133"/>
      <c r="O48" s="133"/>
      <c r="P48" s="134"/>
      <c r="Q48" s="134"/>
      <c r="R48" s="134"/>
      <c r="S48" s="134"/>
      <c r="T48" s="134"/>
      <c r="U48" s="133"/>
      <c r="V48" s="133"/>
      <c r="W48" s="134"/>
      <c r="X48" s="134"/>
      <c r="Y48" s="134"/>
      <c r="Z48" s="134"/>
      <c r="AA48" s="134"/>
      <c r="AB48" s="133"/>
      <c r="AC48" s="133"/>
      <c r="AD48" s="134"/>
      <c r="AE48" s="134"/>
      <c r="AF48" s="134"/>
      <c r="AG48" s="134"/>
      <c r="AH48" s="134"/>
      <c r="AI48" s="133"/>
      <c r="AJ48" s="133"/>
      <c r="AK48" s="134"/>
      <c r="AL48" s="134"/>
      <c r="AM48" s="134"/>
      <c r="AN48" s="134"/>
      <c r="AO48" s="134"/>
      <c r="AP48" s="133"/>
      <c r="AQ48" s="133"/>
      <c r="AS48" s="4">
        <f t="shared" si="6"/>
        <v>0</v>
      </c>
      <c r="AT48" s="4">
        <f t="shared" si="7"/>
        <v>0</v>
      </c>
      <c r="AU48" s="4">
        <f t="shared" si="8"/>
        <v>0</v>
      </c>
      <c r="AV48" s="4">
        <f t="shared" si="9"/>
        <v>0</v>
      </c>
      <c r="AW48" s="4" t="str">
        <f>IF(AS48&gt;0,($I48*AS48*$F$14),"0")</f>
        <v>0</v>
      </c>
      <c r="AX48" s="4" t="str">
        <f>IF(AT48&gt;0,($I48*AT48*$F$15),"0")</f>
        <v>0</v>
      </c>
      <c r="AY48" s="4" t="str">
        <f>IF(AU48&gt;0,($I48*AU48*$F$16),"0")</f>
        <v>0</v>
      </c>
      <c r="AZ48" s="4" t="str">
        <f>IF(AV48&gt;0,($I48*AV48*$F$17),"0")</f>
        <v>0</v>
      </c>
      <c r="BH48" s="73"/>
    </row>
    <row r="49" spans="1:60" ht="20.100000000000001" customHeight="1" thickBot="1" x14ac:dyDescent="0.35">
      <c r="A49" s="78"/>
      <c r="B49" s="87" t="s">
        <v>72</v>
      </c>
      <c r="C49" s="87">
        <v>0.72916666666666663</v>
      </c>
      <c r="D49" s="193" t="s">
        <v>262</v>
      </c>
      <c r="E49" s="194"/>
      <c r="F49" s="194"/>
      <c r="G49" s="194"/>
      <c r="H49" s="195"/>
      <c r="I49" s="101"/>
      <c r="J49" s="74"/>
      <c r="K49" s="13">
        <f t="shared" si="16"/>
        <v>0</v>
      </c>
      <c r="L49" s="107">
        <f t="shared" ref="L49:L65" si="20">SUM(AW49:AZ49)</f>
        <v>0</v>
      </c>
      <c r="N49" s="133"/>
      <c r="O49" s="133"/>
      <c r="P49" s="117"/>
      <c r="Q49" s="117"/>
      <c r="R49" s="117"/>
      <c r="S49" s="117"/>
      <c r="T49" s="117"/>
      <c r="U49" s="133"/>
      <c r="V49" s="133"/>
      <c r="W49" s="117"/>
      <c r="X49" s="117"/>
      <c r="Y49" s="117"/>
      <c r="Z49" s="117"/>
      <c r="AA49" s="117"/>
      <c r="AB49" s="133"/>
      <c r="AC49" s="133"/>
      <c r="AD49" s="117"/>
      <c r="AE49" s="117"/>
      <c r="AF49" s="117"/>
      <c r="AG49" s="117"/>
      <c r="AH49" s="117"/>
      <c r="AI49" s="133"/>
      <c r="AJ49" s="133"/>
      <c r="AK49" s="117"/>
      <c r="AL49" s="117"/>
      <c r="AM49" s="117"/>
      <c r="AN49" s="117"/>
      <c r="AO49" s="117"/>
      <c r="AP49" s="133"/>
      <c r="AQ49" s="133"/>
      <c r="AS49" s="4">
        <f t="shared" si="6"/>
        <v>0</v>
      </c>
      <c r="AT49" s="4">
        <f t="shared" si="7"/>
        <v>0</v>
      </c>
      <c r="AU49" s="4">
        <f t="shared" si="8"/>
        <v>0</v>
      </c>
      <c r="AV49" s="4">
        <f t="shared" si="9"/>
        <v>0</v>
      </c>
      <c r="AW49" s="4" t="str">
        <f t="shared" si="2"/>
        <v>0</v>
      </c>
      <c r="AX49" s="4" t="str">
        <f t="shared" si="3"/>
        <v>0</v>
      </c>
      <c r="AY49" s="4" t="str">
        <f t="shared" si="4"/>
        <v>0</v>
      </c>
      <c r="AZ49" s="4" t="str">
        <f t="shared" si="5"/>
        <v>0</v>
      </c>
      <c r="BH49" s="73"/>
    </row>
    <row r="50" spans="1:60" ht="20.100000000000001" customHeight="1" thickBot="1" x14ac:dyDescent="0.35">
      <c r="A50" s="78"/>
      <c r="B50" s="87" t="s">
        <v>72</v>
      </c>
      <c r="C50" s="87">
        <v>0.74305555555555547</v>
      </c>
      <c r="D50" s="193" t="s">
        <v>153</v>
      </c>
      <c r="E50" s="194"/>
      <c r="F50" s="194"/>
      <c r="G50" s="194"/>
      <c r="H50" s="195"/>
      <c r="I50" s="101"/>
      <c r="J50" s="74"/>
      <c r="K50" s="13">
        <f t="shared" si="16"/>
        <v>0</v>
      </c>
      <c r="L50" s="107">
        <f t="shared" si="20"/>
        <v>0</v>
      </c>
      <c r="N50" s="133"/>
      <c r="O50" s="133"/>
      <c r="P50" s="117"/>
      <c r="Q50" s="117"/>
      <c r="R50" s="117"/>
      <c r="S50" s="117"/>
      <c r="T50" s="117"/>
      <c r="U50" s="133"/>
      <c r="V50" s="133"/>
      <c r="W50" s="117"/>
      <c r="X50" s="117"/>
      <c r="Y50" s="117"/>
      <c r="Z50" s="117"/>
      <c r="AA50" s="117"/>
      <c r="AB50" s="133"/>
      <c r="AC50" s="133"/>
      <c r="AD50" s="117"/>
      <c r="AE50" s="117"/>
      <c r="AF50" s="117"/>
      <c r="AG50" s="117"/>
      <c r="AH50" s="117"/>
      <c r="AI50" s="133"/>
      <c r="AJ50" s="133"/>
      <c r="AK50" s="117"/>
      <c r="AL50" s="117"/>
      <c r="AM50" s="117"/>
      <c r="AN50" s="117"/>
      <c r="AO50" s="117"/>
      <c r="AP50" s="133"/>
      <c r="AQ50" s="133"/>
      <c r="AS50" s="4">
        <f t="shared" si="6"/>
        <v>0</v>
      </c>
      <c r="AT50" s="4">
        <f t="shared" si="7"/>
        <v>0</v>
      </c>
      <c r="AU50" s="4">
        <f t="shared" si="8"/>
        <v>0</v>
      </c>
      <c r="AV50" s="4">
        <f t="shared" si="9"/>
        <v>0</v>
      </c>
      <c r="AW50" s="4" t="str">
        <f t="shared" ref="AW50:AW65" si="21">IF(AS50&gt;0,($I50*AS50*$F$14),"0")</f>
        <v>0</v>
      </c>
      <c r="AX50" s="4" t="str">
        <f t="shared" ref="AX50:AX65" si="22">IF(AT50&gt;0,($I50*AT50*$F$15),"0")</f>
        <v>0</v>
      </c>
      <c r="AY50" s="4" t="str">
        <f t="shared" ref="AY50:AY65" si="23">IF(AU50&gt;0,($I50*AU50*$F$16),"0")</f>
        <v>0</v>
      </c>
      <c r="AZ50" s="4" t="str">
        <f t="shared" ref="AZ50:AZ65" si="24">IF(AV50&gt;0,($I50*AV50*$F$17),"0")</f>
        <v>0</v>
      </c>
      <c r="BH50" s="73"/>
    </row>
    <row r="51" spans="1:60" ht="20.100000000000001" customHeight="1" thickBot="1" x14ac:dyDescent="0.35">
      <c r="A51" s="78"/>
      <c r="B51" s="91" t="s">
        <v>73</v>
      </c>
      <c r="C51" s="91"/>
      <c r="D51" s="105" t="s">
        <v>190</v>
      </c>
      <c r="E51" s="105" t="s">
        <v>191</v>
      </c>
      <c r="F51" s="105" t="s">
        <v>192</v>
      </c>
      <c r="G51" s="105" t="s">
        <v>193</v>
      </c>
      <c r="H51" s="105" t="s">
        <v>194</v>
      </c>
      <c r="I51" s="103">
        <v>134</v>
      </c>
      <c r="J51" s="74"/>
      <c r="K51" s="13">
        <f>SUM(AS51:AV51)</f>
        <v>0</v>
      </c>
      <c r="L51" s="107">
        <f>SUM(AW51:AZ51)</f>
        <v>0</v>
      </c>
      <c r="M51" s="136"/>
      <c r="N51" s="133"/>
      <c r="O51" s="133"/>
      <c r="P51" s="134"/>
      <c r="Q51" s="134"/>
      <c r="R51" s="134"/>
      <c r="S51" s="134"/>
      <c r="T51" s="134"/>
      <c r="U51" s="133"/>
      <c r="V51" s="133"/>
      <c r="W51" s="134"/>
      <c r="X51" s="134"/>
      <c r="Y51" s="134"/>
      <c r="Z51" s="134"/>
      <c r="AA51" s="134"/>
      <c r="AB51" s="133"/>
      <c r="AC51" s="133"/>
      <c r="AD51" s="134"/>
      <c r="AE51" s="134"/>
      <c r="AF51" s="134"/>
      <c r="AG51" s="134"/>
      <c r="AH51" s="134"/>
      <c r="AI51" s="133"/>
      <c r="AJ51" s="133"/>
      <c r="AK51" s="134"/>
      <c r="AL51" s="134"/>
      <c r="AM51" s="134"/>
      <c r="AN51" s="134"/>
      <c r="AO51" s="134"/>
      <c r="AP51" s="133"/>
      <c r="AQ51" s="133"/>
      <c r="AS51" s="4">
        <f t="shared" si="6"/>
        <v>0</v>
      </c>
      <c r="AT51" s="4">
        <f t="shared" si="7"/>
        <v>0</v>
      </c>
      <c r="AU51" s="4">
        <f t="shared" si="8"/>
        <v>0</v>
      </c>
      <c r="AV51" s="4">
        <f t="shared" si="9"/>
        <v>0</v>
      </c>
      <c r="AW51" s="4" t="str">
        <f t="shared" ref="AW51" si="25">IF(AS51&gt;0,($I51*AS51*$F$14),"0")</f>
        <v>0</v>
      </c>
      <c r="AX51" s="4" t="str">
        <f t="shared" ref="AX51" si="26">IF(AT51&gt;0,($I51*AT51*$F$15),"0")</f>
        <v>0</v>
      </c>
      <c r="AY51" s="4" t="str">
        <f t="shared" ref="AY51" si="27">IF(AU51&gt;0,($I51*AU51*$F$16),"0")</f>
        <v>0</v>
      </c>
      <c r="AZ51" s="4" t="str">
        <f t="shared" ref="AZ51" si="28">IF(AV51&gt;0,($I51*AV51*$F$17),"0")</f>
        <v>0</v>
      </c>
      <c r="BH51" s="73"/>
    </row>
    <row r="52" spans="1:60" ht="20.100000000000001" customHeight="1" thickBot="1" x14ac:dyDescent="0.35">
      <c r="A52" s="79"/>
      <c r="B52" s="90" t="s">
        <v>72</v>
      </c>
      <c r="C52" s="90">
        <v>0.77083333333333337</v>
      </c>
      <c r="D52" s="193" t="s">
        <v>263</v>
      </c>
      <c r="E52" s="194"/>
      <c r="F52" s="194"/>
      <c r="G52" s="194"/>
      <c r="H52" s="195"/>
      <c r="I52" s="101"/>
      <c r="J52" s="74"/>
      <c r="K52" s="13">
        <f t="shared" si="16"/>
        <v>0</v>
      </c>
      <c r="L52" s="107">
        <f t="shared" si="20"/>
        <v>0</v>
      </c>
      <c r="N52" s="133"/>
      <c r="O52" s="133"/>
      <c r="P52" s="117"/>
      <c r="Q52" s="117"/>
      <c r="R52" s="117"/>
      <c r="S52" s="117"/>
      <c r="T52" s="117"/>
      <c r="U52" s="133"/>
      <c r="V52" s="133"/>
      <c r="W52" s="117"/>
      <c r="X52" s="117"/>
      <c r="Y52" s="117"/>
      <c r="Z52" s="117"/>
      <c r="AA52" s="117"/>
      <c r="AB52" s="133"/>
      <c r="AC52" s="133"/>
      <c r="AD52" s="117"/>
      <c r="AE52" s="117"/>
      <c r="AF52" s="117"/>
      <c r="AG52" s="117"/>
      <c r="AH52" s="117"/>
      <c r="AI52" s="133"/>
      <c r="AJ52" s="133"/>
      <c r="AK52" s="117"/>
      <c r="AL52" s="117"/>
      <c r="AM52" s="117"/>
      <c r="AN52" s="117"/>
      <c r="AO52" s="117"/>
      <c r="AP52" s="133"/>
      <c r="AQ52" s="133"/>
      <c r="AS52" s="4">
        <f t="shared" si="6"/>
        <v>0</v>
      </c>
      <c r="AT52" s="4">
        <f t="shared" si="7"/>
        <v>0</v>
      </c>
      <c r="AU52" s="4">
        <f t="shared" si="8"/>
        <v>0</v>
      </c>
      <c r="AV52" s="4">
        <f t="shared" si="9"/>
        <v>0</v>
      </c>
      <c r="AW52" s="4" t="str">
        <f t="shared" si="21"/>
        <v>0</v>
      </c>
      <c r="AX52" s="4" t="str">
        <f t="shared" si="22"/>
        <v>0</v>
      </c>
      <c r="AY52" s="4" t="str">
        <f t="shared" si="23"/>
        <v>0</v>
      </c>
      <c r="AZ52" s="4" t="str">
        <f t="shared" si="24"/>
        <v>0</v>
      </c>
      <c r="BH52" s="73"/>
    </row>
    <row r="53" spans="1:60" ht="20.100000000000001" customHeight="1" thickBot="1" x14ac:dyDescent="0.35">
      <c r="A53" s="79"/>
      <c r="B53" s="90" t="s">
        <v>72</v>
      </c>
      <c r="C53" s="90">
        <v>0.79166666666666663</v>
      </c>
      <c r="D53" s="193" t="s">
        <v>264</v>
      </c>
      <c r="E53" s="194"/>
      <c r="F53" s="194"/>
      <c r="G53" s="194"/>
      <c r="H53" s="195"/>
      <c r="I53" s="101"/>
      <c r="J53" s="74"/>
      <c r="K53" s="13">
        <f t="shared" si="16"/>
        <v>0</v>
      </c>
      <c r="L53" s="107">
        <f t="shared" si="20"/>
        <v>0</v>
      </c>
      <c r="N53" s="133"/>
      <c r="O53" s="133"/>
      <c r="P53" s="117"/>
      <c r="Q53" s="117"/>
      <c r="R53" s="117"/>
      <c r="S53" s="117"/>
      <c r="T53" s="117"/>
      <c r="U53" s="133"/>
      <c r="V53" s="133"/>
      <c r="W53" s="117"/>
      <c r="X53" s="117"/>
      <c r="Y53" s="117"/>
      <c r="Z53" s="117"/>
      <c r="AA53" s="117"/>
      <c r="AB53" s="133"/>
      <c r="AC53" s="133"/>
      <c r="AD53" s="117"/>
      <c r="AE53" s="117"/>
      <c r="AF53" s="117"/>
      <c r="AG53" s="117"/>
      <c r="AH53" s="117"/>
      <c r="AI53" s="133"/>
      <c r="AJ53" s="133"/>
      <c r="AK53" s="117"/>
      <c r="AL53" s="117"/>
      <c r="AM53" s="117"/>
      <c r="AN53" s="117"/>
      <c r="AO53" s="117"/>
      <c r="AP53" s="133"/>
      <c r="AQ53" s="133"/>
      <c r="AS53" s="4">
        <f t="shared" si="6"/>
        <v>0</v>
      </c>
      <c r="AT53" s="4">
        <f t="shared" si="7"/>
        <v>0</v>
      </c>
      <c r="AU53" s="4">
        <f t="shared" si="8"/>
        <v>0</v>
      </c>
      <c r="AV53" s="4">
        <f t="shared" si="9"/>
        <v>0</v>
      </c>
      <c r="AW53" s="4" t="str">
        <f t="shared" si="21"/>
        <v>0</v>
      </c>
      <c r="AX53" s="4" t="str">
        <f t="shared" si="22"/>
        <v>0</v>
      </c>
      <c r="AY53" s="4" t="str">
        <f t="shared" si="23"/>
        <v>0</v>
      </c>
      <c r="AZ53" s="4" t="str">
        <f t="shared" si="24"/>
        <v>0</v>
      </c>
      <c r="BH53" s="73"/>
    </row>
    <row r="54" spans="1:60" ht="20.100000000000001" customHeight="1" thickBot="1" x14ac:dyDescent="0.35">
      <c r="A54" s="78"/>
      <c r="B54" s="91" t="s">
        <v>73</v>
      </c>
      <c r="C54" s="91"/>
      <c r="D54" s="105" t="s">
        <v>239</v>
      </c>
      <c r="E54" s="105" t="s">
        <v>240</v>
      </c>
      <c r="F54" s="105" t="s">
        <v>241</v>
      </c>
      <c r="G54" s="105" t="s">
        <v>242</v>
      </c>
      <c r="H54" s="105" t="s">
        <v>243</v>
      </c>
      <c r="I54" s="103">
        <v>196</v>
      </c>
      <c r="J54" s="74"/>
      <c r="K54" s="13">
        <f t="shared" si="16"/>
        <v>0</v>
      </c>
      <c r="L54" s="107">
        <f t="shared" si="20"/>
        <v>0</v>
      </c>
      <c r="N54" s="133"/>
      <c r="O54" s="133"/>
      <c r="P54" s="134"/>
      <c r="Q54" s="134"/>
      <c r="R54" s="134"/>
      <c r="S54" s="134"/>
      <c r="T54" s="134"/>
      <c r="U54" s="133"/>
      <c r="V54" s="133"/>
      <c r="W54" s="134"/>
      <c r="X54" s="134"/>
      <c r="Y54" s="134"/>
      <c r="Z54" s="134"/>
      <c r="AA54" s="134"/>
      <c r="AB54" s="133"/>
      <c r="AC54" s="133"/>
      <c r="AD54" s="134"/>
      <c r="AE54" s="134"/>
      <c r="AF54" s="134"/>
      <c r="AG54" s="134"/>
      <c r="AH54" s="134"/>
      <c r="AI54" s="133"/>
      <c r="AJ54" s="133"/>
      <c r="AK54" s="134"/>
      <c r="AL54" s="134"/>
      <c r="AM54" s="134"/>
      <c r="AN54" s="134"/>
      <c r="AO54" s="134"/>
      <c r="AP54" s="133"/>
      <c r="AQ54" s="133"/>
      <c r="AS54" s="4">
        <f t="shared" si="6"/>
        <v>0</v>
      </c>
      <c r="AT54" s="4">
        <f t="shared" si="7"/>
        <v>0</v>
      </c>
      <c r="AU54" s="4">
        <f t="shared" si="8"/>
        <v>0</v>
      </c>
      <c r="AV54" s="4">
        <f t="shared" si="9"/>
        <v>0</v>
      </c>
      <c r="AW54" s="4" t="str">
        <f t="shared" si="21"/>
        <v>0</v>
      </c>
      <c r="AX54" s="4" t="str">
        <f t="shared" si="22"/>
        <v>0</v>
      </c>
      <c r="AY54" s="4" t="str">
        <f t="shared" si="23"/>
        <v>0</v>
      </c>
      <c r="AZ54" s="4" t="str">
        <f t="shared" si="24"/>
        <v>0</v>
      </c>
      <c r="BH54" s="73"/>
    </row>
    <row r="55" spans="1:60" ht="20.100000000000001" customHeight="1" thickBot="1" x14ac:dyDescent="0.35">
      <c r="A55" s="79"/>
      <c r="B55" s="90" t="s">
        <v>72</v>
      </c>
      <c r="C55" s="90">
        <v>0.83333333333333337</v>
      </c>
      <c r="D55" s="196" t="s">
        <v>232</v>
      </c>
      <c r="E55" s="197"/>
      <c r="F55" s="197"/>
      <c r="G55" s="197"/>
      <c r="H55" s="198"/>
      <c r="I55" s="101"/>
      <c r="J55" s="74"/>
      <c r="K55" s="13">
        <f t="shared" si="16"/>
        <v>0</v>
      </c>
      <c r="L55" s="107">
        <f t="shared" si="20"/>
        <v>0</v>
      </c>
      <c r="N55" s="133"/>
      <c r="O55" s="133"/>
      <c r="P55" s="117"/>
      <c r="Q55" s="117"/>
      <c r="R55" s="117"/>
      <c r="S55" s="117"/>
      <c r="T55" s="117"/>
      <c r="U55" s="133"/>
      <c r="V55" s="133"/>
      <c r="W55" s="117"/>
      <c r="X55" s="117"/>
      <c r="Y55" s="117"/>
      <c r="Z55" s="117"/>
      <c r="AA55" s="117"/>
      <c r="AB55" s="133"/>
      <c r="AC55" s="133"/>
      <c r="AD55" s="117"/>
      <c r="AE55" s="117"/>
      <c r="AF55" s="117"/>
      <c r="AG55" s="117"/>
      <c r="AH55" s="117"/>
      <c r="AI55" s="133"/>
      <c r="AJ55" s="133"/>
      <c r="AK55" s="117"/>
      <c r="AL55" s="117"/>
      <c r="AM55" s="117"/>
      <c r="AN55" s="117"/>
      <c r="AO55" s="117"/>
      <c r="AP55" s="133"/>
      <c r="AQ55" s="133"/>
      <c r="AS55" s="4">
        <f t="shared" si="6"/>
        <v>0</v>
      </c>
      <c r="AT55" s="4">
        <f t="shared" si="7"/>
        <v>0</v>
      </c>
      <c r="AU55" s="4">
        <f t="shared" si="8"/>
        <v>0</v>
      </c>
      <c r="AV55" s="4">
        <f t="shared" si="9"/>
        <v>0</v>
      </c>
      <c r="AW55" s="4" t="str">
        <f>IF(AS55&gt;0,($I55*AS55*$F$14),"0")</f>
        <v>0</v>
      </c>
      <c r="AX55" s="4" t="str">
        <f t="shared" si="22"/>
        <v>0</v>
      </c>
      <c r="AY55" s="4" t="str">
        <f>IF(AU55&gt;0,($I55*AU55*$F$16),"0")</f>
        <v>0</v>
      </c>
      <c r="AZ55" s="4" t="str">
        <f>IF(AV55&gt;0,($I55*AV55*$F$17),"0")</f>
        <v>0</v>
      </c>
      <c r="BH55" s="73"/>
    </row>
    <row r="56" spans="1:60" ht="20.100000000000001" customHeight="1" thickBot="1" x14ac:dyDescent="0.35">
      <c r="A56" s="78"/>
      <c r="B56" s="91" t="s">
        <v>73</v>
      </c>
      <c r="C56" s="91"/>
      <c r="D56" s="102" t="s">
        <v>198</v>
      </c>
      <c r="E56" s="102" t="s">
        <v>199</v>
      </c>
      <c r="F56" s="102" t="s">
        <v>200</v>
      </c>
      <c r="G56" s="102" t="s">
        <v>201</v>
      </c>
      <c r="H56" s="102" t="s">
        <v>202</v>
      </c>
      <c r="I56" s="103">
        <v>170</v>
      </c>
      <c r="J56" s="74"/>
      <c r="K56" s="13">
        <f t="shared" si="16"/>
        <v>0</v>
      </c>
      <c r="L56" s="107">
        <f t="shared" si="20"/>
        <v>0</v>
      </c>
      <c r="N56" s="133"/>
      <c r="O56" s="133"/>
      <c r="P56" s="134"/>
      <c r="Q56" s="134"/>
      <c r="R56" s="134"/>
      <c r="S56" s="134"/>
      <c r="T56" s="134"/>
      <c r="U56" s="133"/>
      <c r="V56" s="133"/>
      <c r="W56" s="134"/>
      <c r="X56" s="134"/>
      <c r="Y56" s="134"/>
      <c r="Z56" s="134"/>
      <c r="AA56" s="134"/>
      <c r="AB56" s="133"/>
      <c r="AC56" s="133"/>
      <c r="AD56" s="134"/>
      <c r="AE56" s="134"/>
      <c r="AF56" s="134"/>
      <c r="AG56" s="134"/>
      <c r="AH56" s="134"/>
      <c r="AI56" s="133"/>
      <c r="AJ56" s="133"/>
      <c r="AK56" s="134"/>
      <c r="AL56" s="134"/>
      <c r="AM56" s="134"/>
      <c r="AN56" s="134"/>
      <c r="AO56" s="134"/>
      <c r="AP56" s="133"/>
      <c r="AQ56" s="133"/>
      <c r="AS56" s="4">
        <f t="shared" si="6"/>
        <v>0</v>
      </c>
      <c r="AT56" s="4">
        <f t="shared" si="7"/>
        <v>0</v>
      </c>
      <c r="AU56" s="4">
        <f t="shared" si="8"/>
        <v>0</v>
      </c>
      <c r="AV56" s="4">
        <f t="shared" si="9"/>
        <v>0</v>
      </c>
      <c r="AW56" s="4" t="str">
        <f t="shared" si="21"/>
        <v>0</v>
      </c>
      <c r="AX56" s="4" t="str">
        <f t="shared" si="22"/>
        <v>0</v>
      </c>
      <c r="AY56" s="4" t="str">
        <f t="shared" si="23"/>
        <v>0</v>
      </c>
      <c r="AZ56" s="4" t="str">
        <f t="shared" si="24"/>
        <v>0</v>
      </c>
      <c r="BH56" s="73"/>
    </row>
    <row r="57" spans="1:60" ht="20.100000000000001" customHeight="1" thickBot="1" x14ac:dyDescent="0.35">
      <c r="A57" s="79"/>
      <c r="B57" s="90" t="s">
        <v>72</v>
      </c>
      <c r="C57" s="90">
        <v>0.85416666666666663</v>
      </c>
      <c r="D57" s="196" t="s">
        <v>232</v>
      </c>
      <c r="E57" s="197"/>
      <c r="F57" s="197"/>
      <c r="G57" s="197"/>
      <c r="H57" s="198"/>
      <c r="I57" s="101"/>
      <c r="J57" s="74"/>
      <c r="K57" s="13">
        <f t="shared" si="16"/>
        <v>0</v>
      </c>
      <c r="L57" s="107">
        <f t="shared" si="20"/>
        <v>0</v>
      </c>
      <c r="N57" s="133"/>
      <c r="O57" s="133"/>
      <c r="P57" s="117"/>
      <c r="Q57" s="117"/>
      <c r="R57" s="117"/>
      <c r="S57" s="117"/>
      <c r="T57" s="117"/>
      <c r="U57" s="133"/>
      <c r="V57" s="133"/>
      <c r="W57" s="117"/>
      <c r="X57" s="117"/>
      <c r="Y57" s="117"/>
      <c r="Z57" s="117"/>
      <c r="AA57" s="117"/>
      <c r="AB57" s="133"/>
      <c r="AC57" s="133"/>
      <c r="AD57" s="117"/>
      <c r="AE57" s="117"/>
      <c r="AF57" s="117"/>
      <c r="AG57" s="117"/>
      <c r="AH57" s="117"/>
      <c r="AI57" s="133"/>
      <c r="AJ57" s="133"/>
      <c r="AK57" s="117"/>
      <c r="AL57" s="117"/>
      <c r="AM57" s="117"/>
      <c r="AN57" s="117"/>
      <c r="AO57" s="117"/>
      <c r="AP57" s="133"/>
      <c r="AQ57" s="133"/>
      <c r="AS57" s="4">
        <f t="shared" si="6"/>
        <v>0</v>
      </c>
      <c r="AT57" s="4">
        <f t="shared" si="7"/>
        <v>0</v>
      </c>
      <c r="AU57" s="4">
        <f t="shared" si="8"/>
        <v>0</v>
      </c>
      <c r="AV57" s="4">
        <f t="shared" si="9"/>
        <v>0</v>
      </c>
      <c r="AW57" s="4" t="str">
        <f t="shared" si="21"/>
        <v>0</v>
      </c>
      <c r="AX57" s="4" t="str">
        <f t="shared" si="22"/>
        <v>0</v>
      </c>
      <c r="AY57" s="4" t="str">
        <f t="shared" si="23"/>
        <v>0</v>
      </c>
      <c r="AZ57" s="4" t="str">
        <f t="shared" si="24"/>
        <v>0</v>
      </c>
      <c r="BH57" s="73"/>
    </row>
    <row r="58" spans="1:60" ht="20.100000000000001" customHeight="1" thickBot="1" x14ac:dyDescent="0.35">
      <c r="A58" s="78"/>
      <c r="B58" s="91" t="s">
        <v>73</v>
      </c>
      <c r="C58" s="91"/>
      <c r="D58" s="102" t="s">
        <v>128</v>
      </c>
      <c r="E58" s="102" t="s">
        <v>129</v>
      </c>
      <c r="F58" s="102" t="s">
        <v>130</v>
      </c>
      <c r="G58" s="102" t="s">
        <v>131</v>
      </c>
      <c r="H58" s="102" t="s">
        <v>131</v>
      </c>
      <c r="I58" s="103">
        <v>274</v>
      </c>
      <c r="J58" s="74"/>
      <c r="K58" s="13">
        <f t="shared" si="16"/>
        <v>0</v>
      </c>
      <c r="L58" s="107">
        <f>SUM(AW58:AZ58)</f>
        <v>0</v>
      </c>
      <c r="N58" s="133"/>
      <c r="O58" s="133"/>
      <c r="P58" s="134"/>
      <c r="Q58" s="134"/>
      <c r="R58" s="134"/>
      <c r="S58" s="134"/>
      <c r="T58" s="134"/>
      <c r="U58" s="133"/>
      <c r="V58" s="133"/>
      <c r="W58" s="134"/>
      <c r="X58" s="134"/>
      <c r="Y58" s="134"/>
      <c r="Z58" s="134"/>
      <c r="AA58" s="134"/>
      <c r="AB58" s="133"/>
      <c r="AC58" s="133"/>
      <c r="AD58" s="134"/>
      <c r="AE58" s="134"/>
      <c r="AF58" s="134"/>
      <c r="AG58" s="134"/>
      <c r="AH58" s="134"/>
      <c r="AI58" s="133"/>
      <c r="AJ58" s="133"/>
      <c r="AK58" s="134"/>
      <c r="AL58" s="134"/>
      <c r="AM58" s="134"/>
      <c r="AN58" s="134"/>
      <c r="AO58" s="134"/>
      <c r="AP58" s="133"/>
      <c r="AQ58" s="133"/>
      <c r="AS58" s="4">
        <f t="shared" si="6"/>
        <v>0</v>
      </c>
      <c r="AT58" s="4">
        <f t="shared" si="7"/>
        <v>0</v>
      </c>
      <c r="AU58" s="4">
        <f t="shared" si="8"/>
        <v>0</v>
      </c>
      <c r="AV58" s="4">
        <f t="shared" si="9"/>
        <v>0</v>
      </c>
      <c r="AW58" s="4" t="str">
        <f t="shared" ref="AW58" si="29">IF(AS58&gt;0,($I58*AS58*$F$14),"0")</f>
        <v>0</v>
      </c>
      <c r="AX58" s="4" t="str">
        <f t="shared" ref="AX58" si="30">IF(AT58&gt;0,($I58*AT58*$F$15),"0")</f>
        <v>0</v>
      </c>
      <c r="AY58" s="4" t="str">
        <f t="shared" ref="AY58" si="31">IF(AU58&gt;0,($I58*AU58*$F$16),"0")</f>
        <v>0</v>
      </c>
      <c r="AZ58" s="4" t="str">
        <f t="shared" ref="AZ58" si="32">IF(AV58&gt;0,($I58*AV58*$F$17),"0")</f>
        <v>0</v>
      </c>
      <c r="BH58" s="73"/>
    </row>
    <row r="59" spans="1:60" ht="20.100000000000001" customHeight="1" thickBot="1" x14ac:dyDescent="0.35">
      <c r="A59" s="79"/>
      <c r="B59" s="90" t="s">
        <v>72</v>
      </c>
      <c r="C59" s="90">
        <v>0.89583333333333337</v>
      </c>
      <c r="D59" s="196" t="s">
        <v>262</v>
      </c>
      <c r="E59" s="197"/>
      <c r="F59" s="197"/>
      <c r="G59" s="197"/>
      <c r="H59" s="198"/>
      <c r="I59" s="101"/>
      <c r="J59" s="74"/>
      <c r="K59" s="13">
        <f t="shared" si="16"/>
        <v>0</v>
      </c>
      <c r="L59" s="107">
        <f t="shared" si="20"/>
        <v>0</v>
      </c>
      <c r="N59" s="133"/>
      <c r="O59" s="133"/>
      <c r="P59" s="117"/>
      <c r="Q59" s="117"/>
      <c r="R59" s="117"/>
      <c r="S59" s="117"/>
      <c r="T59" s="117"/>
      <c r="U59" s="133"/>
      <c r="V59" s="133"/>
      <c r="W59" s="117"/>
      <c r="X59" s="117"/>
      <c r="Y59" s="117"/>
      <c r="Z59" s="117"/>
      <c r="AA59" s="117"/>
      <c r="AB59" s="133"/>
      <c r="AC59" s="133"/>
      <c r="AD59" s="117"/>
      <c r="AE59" s="117"/>
      <c r="AF59" s="117"/>
      <c r="AG59" s="117"/>
      <c r="AH59" s="117"/>
      <c r="AI59" s="133"/>
      <c r="AJ59" s="133"/>
      <c r="AK59" s="117"/>
      <c r="AL59" s="117"/>
      <c r="AM59" s="117"/>
      <c r="AN59" s="117"/>
      <c r="AO59" s="117"/>
      <c r="AP59" s="133"/>
      <c r="AQ59" s="133"/>
      <c r="AS59" s="4">
        <f t="shared" si="6"/>
        <v>0</v>
      </c>
      <c r="AT59" s="4">
        <f t="shared" si="7"/>
        <v>0</v>
      </c>
      <c r="AU59" s="4">
        <f t="shared" si="8"/>
        <v>0</v>
      </c>
      <c r="AV59" s="4">
        <f t="shared" si="9"/>
        <v>0</v>
      </c>
      <c r="AW59" s="4" t="str">
        <f t="shared" si="21"/>
        <v>0</v>
      </c>
      <c r="AX59" s="4" t="str">
        <f t="shared" si="22"/>
        <v>0</v>
      </c>
      <c r="AY59" s="4" t="str">
        <f t="shared" si="23"/>
        <v>0</v>
      </c>
      <c r="AZ59" s="4" t="str">
        <f t="shared" si="24"/>
        <v>0</v>
      </c>
      <c r="BH59" s="73"/>
    </row>
    <row r="60" spans="1:60" ht="20.100000000000001" customHeight="1" thickBot="1" x14ac:dyDescent="0.35">
      <c r="A60" s="78"/>
      <c r="B60" s="91" t="s">
        <v>73</v>
      </c>
      <c r="C60" s="91"/>
      <c r="D60" s="102" t="s">
        <v>145</v>
      </c>
      <c r="E60" s="102" t="s">
        <v>146</v>
      </c>
      <c r="F60" s="102" t="s">
        <v>147</v>
      </c>
      <c r="G60" s="102" t="s">
        <v>197</v>
      </c>
      <c r="H60" s="102" t="s">
        <v>197</v>
      </c>
      <c r="I60" s="103">
        <v>322</v>
      </c>
      <c r="J60" s="74"/>
      <c r="K60" s="13">
        <f t="shared" si="16"/>
        <v>0</v>
      </c>
      <c r="L60" s="107">
        <f t="shared" si="20"/>
        <v>0</v>
      </c>
      <c r="N60" s="133"/>
      <c r="O60" s="133"/>
      <c r="P60" s="134"/>
      <c r="Q60" s="134"/>
      <c r="R60" s="134"/>
      <c r="S60" s="134"/>
      <c r="T60" s="134"/>
      <c r="U60" s="133"/>
      <c r="V60" s="133"/>
      <c r="W60" s="134"/>
      <c r="X60" s="134"/>
      <c r="Y60" s="134"/>
      <c r="Z60" s="134"/>
      <c r="AA60" s="134"/>
      <c r="AB60" s="133"/>
      <c r="AC60" s="133"/>
      <c r="AD60" s="134"/>
      <c r="AE60" s="134"/>
      <c r="AF60" s="134"/>
      <c r="AG60" s="134"/>
      <c r="AH60" s="134"/>
      <c r="AI60" s="133"/>
      <c r="AJ60" s="133"/>
      <c r="AK60" s="134"/>
      <c r="AL60" s="134"/>
      <c r="AM60" s="134"/>
      <c r="AN60" s="134"/>
      <c r="AO60" s="134"/>
      <c r="AP60" s="133"/>
      <c r="AQ60" s="133"/>
      <c r="AS60" s="4">
        <f t="shared" si="6"/>
        <v>0</v>
      </c>
      <c r="AT60" s="4">
        <f t="shared" si="7"/>
        <v>0</v>
      </c>
      <c r="AU60" s="4">
        <f t="shared" si="8"/>
        <v>0</v>
      </c>
      <c r="AV60" s="4">
        <f t="shared" si="9"/>
        <v>0</v>
      </c>
      <c r="AW60" s="4" t="str">
        <f t="shared" si="21"/>
        <v>0</v>
      </c>
      <c r="AX60" s="4" t="str">
        <f t="shared" si="22"/>
        <v>0</v>
      </c>
      <c r="AY60" s="4" t="str">
        <f t="shared" si="23"/>
        <v>0</v>
      </c>
      <c r="AZ60" s="4" t="str">
        <f t="shared" si="24"/>
        <v>0</v>
      </c>
      <c r="BH60" s="73"/>
    </row>
    <row r="61" spans="1:60" ht="20.100000000000001" customHeight="1" thickBot="1" x14ac:dyDescent="0.35">
      <c r="A61" s="78"/>
      <c r="B61" s="87" t="s">
        <v>72</v>
      </c>
      <c r="C61" s="87">
        <v>0.91666666666666663</v>
      </c>
      <c r="D61" s="99" t="s">
        <v>195</v>
      </c>
      <c r="E61" s="149" t="s">
        <v>232</v>
      </c>
      <c r="F61" s="153" t="s">
        <v>232</v>
      </c>
      <c r="G61" s="149" t="s">
        <v>232</v>
      </c>
      <c r="H61" s="149" t="s">
        <v>232</v>
      </c>
      <c r="I61" s="101"/>
      <c r="J61" s="74"/>
      <c r="K61" s="13">
        <f t="shared" si="16"/>
        <v>0</v>
      </c>
      <c r="L61" s="107">
        <f t="shared" si="20"/>
        <v>0</v>
      </c>
      <c r="N61" s="133"/>
      <c r="O61" s="133"/>
      <c r="P61" s="117"/>
      <c r="Q61" s="117"/>
      <c r="R61" s="117"/>
      <c r="S61" s="117"/>
      <c r="T61" s="117"/>
      <c r="U61" s="133"/>
      <c r="V61" s="133"/>
      <c r="W61" s="117"/>
      <c r="X61" s="117"/>
      <c r="Y61" s="117"/>
      <c r="Z61" s="117"/>
      <c r="AA61" s="117"/>
      <c r="AB61" s="133"/>
      <c r="AC61" s="133"/>
      <c r="AD61" s="117"/>
      <c r="AE61" s="117"/>
      <c r="AF61" s="117"/>
      <c r="AG61" s="117"/>
      <c r="AH61" s="117"/>
      <c r="AI61" s="133"/>
      <c r="AJ61" s="133"/>
      <c r="AK61" s="117"/>
      <c r="AL61" s="117"/>
      <c r="AM61" s="117"/>
      <c r="AN61" s="117"/>
      <c r="AO61" s="117"/>
      <c r="AP61" s="133"/>
      <c r="AQ61" s="133"/>
      <c r="AS61" s="4">
        <f t="shared" si="6"/>
        <v>0</v>
      </c>
      <c r="AT61" s="4">
        <f t="shared" si="7"/>
        <v>0</v>
      </c>
      <c r="AU61" s="4">
        <f t="shared" si="8"/>
        <v>0</v>
      </c>
      <c r="AV61" s="4">
        <f t="shared" si="9"/>
        <v>0</v>
      </c>
      <c r="AW61" s="4" t="str">
        <f t="shared" si="21"/>
        <v>0</v>
      </c>
      <c r="AX61" s="4" t="str">
        <f t="shared" si="22"/>
        <v>0</v>
      </c>
      <c r="AY61" s="4" t="str">
        <f t="shared" si="23"/>
        <v>0</v>
      </c>
      <c r="AZ61" s="4" t="str">
        <f t="shared" si="24"/>
        <v>0</v>
      </c>
      <c r="BH61" s="73"/>
    </row>
    <row r="62" spans="1:60" ht="20.100000000000001" customHeight="1" thickBot="1" x14ac:dyDescent="0.35">
      <c r="A62" s="78"/>
      <c r="B62" s="91" t="s">
        <v>73</v>
      </c>
      <c r="C62" s="91"/>
      <c r="D62" s="105" t="s">
        <v>112</v>
      </c>
      <c r="E62" s="105" t="s">
        <v>113</v>
      </c>
      <c r="F62" s="105" t="s">
        <v>114</v>
      </c>
      <c r="G62" s="105" t="s">
        <v>115</v>
      </c>
      <c r="H62" s="105" t="s">
        <v>116</v>
      </c>
      <c r="I62" s="103">
        <v>130</v>
      </c>
      <c r="J62" s="74"/>
      <c r="K62" s="13">
        <f t="shared" si="16"/>
        <v>0</v>
      </c>
      <c r="L62" s="107">
        <f t="shared" si="20"/>
        <v>0</v>
      </c>
      <c r="N62" s="133"/>
      <c r="O62" s="133"/>
      <c r="P62" s="134"/>
      <c r="Q62" s="134"/>
      <c r="R62" s="134"/>
      <c r="S62" s="134"/>
      <c r="T62" s="134"/>
      <c r="U62" s="133"/>
      <c r="V62" s="133"/>
      <c r="W62" s="134"/>
      <c r="X62" s="134"/>
      <c r="Y62" s="134"/>
      <c r="Z62" s="134"/>
      <c r="AA62" s="134"/>
      <c r="AB62" s="133"/>
      <c r="AC62" s="133"/>
      <c r="AD62" s="134"/>
      <c r="AE62" s="134"/>
      <c r="AF62" s="134"/>
      <c r="AG62" s="134"/>
      <c r="AH62" s="134"/>
      <c r="AI62" s="133"/>
      <c r="AJ62" s="133"/>
      <c r="AK62" s="134"/>
      <c r="AL62" s="134"/>
      <c r="AM62" s="134"/>
      <c r="AN62" s="134"/>
      <c r="AO62" s="134"/>
      <c r="AP62" s="133"/>
      <c r="AQ62" s="133"/>
      <c r="AS62" s="4">
        <f t="shared" si="6"/>
        <v>0</v>
      </c>
      <c r="AT62" s="4">
        <f t="shared" si="7"/>
        <v>0</v>
      </c>
      <c r="AU62" s="4">
        <f t="shared" si="8"/>
        <v>0</v>
      </c>
      <c r="AV62" s="4">
        <f t="shared" si="9"/>
        <v>0</v>
      </c>
      <c r="AW62" s="4" t="str">
        <f t="shared" si="21"/>
        <v>0</v>
      </c>
      <c r="AX62" s="4" t="str">
        <f t="shared" si="22"/>
        <v>0</v>
      </c>
      <c r="AY62" s="4" t="str">
        <f t="shared" si="23"/>
        <v>0</v>
      </c>
      <c r="AZ62" s="4" t="str">
        <f t="shared" si="24"/>
        <v>0</v>
      </c>
      <c r="BH62" s="73"/>
    </row>
    <row r="63" spans="1:60" ht="20.100000000000001" customHeight="1" thickBot="1" x14ac:dyDescent="0.35">
      <c r="A63" s="78"/>
      <c r="B63" s="87" t="s">
        <v>72</v>
      </c>
      <c r="C63" s="87">
        <v>0.95833333333333337</v>
      </c>
      <c r="D63" s="196" t="s">
        <v>302</v>
      </c>
      <c r="E63" s="197"/>
      <c r="F63" s="197"/>
      <c r="G63" s="197"/>
      <c r="H63" s="198"/>
      <c r="I63" s="101"/>
      <c r="J63" s="74"/>
      <c r="K63" s="13">
        <f t="shared" ref="K63:K64" si="33">SUM(AS63:AV63)</f>
        <v>0</v>
      </c>
      <c r="L63" s="107">
        <f t="shared" ref="L63:L64" si="34">SUM(AW63:AZ63)</f>
        <v>0</v>
      </c>
      <c r="N63" s="133"/>
      <c r="O63" s="133"/>
      <c r="P63" s="117"/>
      <c r="Q63" s="117"/>
      <c r="R63" s="117"/>
      <c r="S63" s="117"/>
      <c r="T63" s="117"/>
      <c r="U63" s="133"/>
      <c r="V63" s="133"/>
      <c r="W63" s="117"/>
      <c r="X63" s="117"/>
      <c r="Y63" s="117"/>
      <c r="Z63" s="117"/>
      <c r="AA63" s="117"/>
      <c r="AB63" s="133"/>
      <c r="AC63" s="133"/>
      <c r="AD63" s="117"/>
      <c r="AE63" s="117"/>
      <c r="AF63" s="117"/>
      <c r="AG63" s="117"/>
      <c r="AH63" s="117"/>
      <c r="AI63" s="133"/>
      <c r="AJ63" s="133"/>
      <c r="AK63" s="117"/>
      <c r="AL63" s="117"/>
      <c r="AM63" s="117"/>
      <c r="AN63" s="117"/>
      <c r="AO63" s="117"/>
      <c r="AP63" s="133"/>
      <c r="AQ63" s="133"/>
      <c r="AS63" s="4">
        <f t="shared" si="6"/>
        <v>0</v>
      </c>
      <c r="AT63" s="4">
        <f t="shared" si="7"/>
        <v>0</v>
      </c>
      <c r="AU63" s="4">
        <f t="shared" si="8"/>
        <v>0</v>
      </c>
      <c r="AV63" s="4">
        <f t="shared" si="9"/>
        <v>0</v>
      </c>
      <c r="AW63" s="4" t="str">
        <f t="shared" ref="AW63" si="35">IF(AS63&gt;0,($I63*AS63*$F$14),"0")</f>
        <v>0</v>
      </c>
      <c r="AX63" s="4" t="str">
        <f t="shared" ref="AX63" si="36">IF(AT63&gt;0,($I63*AT63*$F$15),"0")</f>
        <v>0</v>
      </c>
      <c r="AY63" s="4" t="str">
        <f t="shared" ref="AY63" si="37">IF(AU63&gt;0,($I63*AU63*$F$16),"0")</f>
        <v>0</v>
      </c>
      <c r="AZ63" s="4" t="str">
        <f t="shared" ref="AZ63" si="38">IF(AV63&gt;0,($I63*AV63*$F$17),"0")</f>
        <v>0</v>
      </c>
      <c r="BH63" s="73"/>
    </row>
    <row r="64" spans="1:60" ht="20.100000000000001" customHeight="1" thickBot="1" x14ac:dyDescent="0.35">
      <c r="A64" s="78"/>
      <c r="B64" s="91" t="s">
        <v>73</v>
      </c>
      <c r="C64" s="91"/>
      <c r="D64" s="105" t="s">
        <v>117</v>
      </c>
      <c r="E64" s="105" t="s">
        <v>117</v>
      </c>
      <c r="F64" s="105" t="s">
        <v>118</v>
      </c>
      <c r="G64" s="105" t="s">
        <v>119</v>
      </c>
      <c r="H64" s="105" t="s">
        <v>120</v>
      </c>
      <c r="I64" s="103">
        <v>50</v>
      </c>
      <c r="J64" s="74"/>
      <c r="K64" s="13">
        <f t="shared" si="33"/>
        <v>0</v>
      </c>
      <c r="L64" s="107">
        <f t="shared" si="34"/>
        <v>0</v>
      </c>
      <c r="N64" s="133"/>
      <c r="O64" s="133"/>
      <c r="P64" s="117"/>
      <c r="Q64" s="134"/>
      <c r="R64" s="134"/>
      <c r="S64" s="134"/>
      <c r="T64" s="134"/>
      <c r="U64" s="133"/>
      <c r="V64" s="133"/>
      <c r="W64" s="117"/>
      <c r="X64" s="134"/>
      <c r="Y64" s="134"/>
      <c r="Z64" s="134"/>
      <c r="AA64" s="134"/>
      <c r="AB64" s="133"/>
      <c r="AC64" s="133"/>
      <c r="AD64" s="117"/>
      <c r="AE64" s="134"/>
      <c r="AF64" s="134"/>
      <c r="AG64" s="134"/>
      <c r="AH64" s="134"/>
      <c r="AI64" s="133"/>
      <c r="AJ64" s="133"/>
      <c r="AK64" s="117"/>
      <c r="AL64" s="134"/>
      <c r="AM64" s="134"/>
      <c r="AN64" s="134"/>
      <c r="AO64" s="134"/>
      <c r="AP64" s="133"/>
      <c r="AQ64" s="133"/>
      <c r="AS64" s="4">
        <f t="shared" si="6"/>
        <v>0</v>
      </c>
      <c r="AT64" s="4">
        <f t="shared" si="7"/>
        <v>0</v>
      </c>
      <c r="AU64" s="4">
        <f t="shared" si="8"/>
        <v>0</v>
      </c>
      <c r="AV64" s="4">
        <f t="shared" si="9"/>
        <v>0</v>
      </c>
      <c r="AW64" s="4" t="str">
        <f>IF(AS64&gt;0,($I64*AS64*$F$14),"0")</f>
        <v>0</v>
      </c>
      <c r="AX64" s="4" t="str">
        <f>IF(AT64&gt;0,($I64*AT64*$F$15),"0")</f>
        <v>0</v>
      </c>
      <c r="AY64" s="4" t="str">
        <f>IF(AU64&gt;0,($I64*AU64*$F$16),"0")</f>
        <v>0</v>
      </c>
      <c r="AZ64" s="4" t="str">
        <f>IF(AV64&gt;0,($I64*AV64*$F$17),"0")</f>
        <v>0</v>
      </c>
      <c r="BH64" s="73"/>
    </row>
    <row r="65" spans="1:60" ht="20.100000000000001" customHeight="1" thickBot="1" x14ac:dyDescent="0.35">
      <c r="A65" s="78"/>
      <c r="B65" s="87" t="s">
        <v>72</v>
      </c>
      <c r="C65" s="87"/>
      <c r="D65" s="150"/>
      <c r="E65" s="149"/>
      <c r="F65" s="149"/>
      <c r="G65" s="149"/>
      <c r="H65" s="149"/>
      <c r="I65" s="101"/>
      <c r="J65" s="74"/>
      <c r="K65" s="13">
        <f t="shared" si="16"/>
        <v>0</v>
      </c>
      <c r="L65" s="107">
        <f t="shared" si="20"/>
        <v>0</v>
      </c>
      <c r="N65" s="133"/>
      <c r="O65" s="133"/>
      <c r="P65" s="117"/>
      <c r="Q65" s="117"/>
      <c r="R65" s="117"/>
      <c r="S65" s="117"/>
      <c r="T65" s="117"/>
      <c r="U65" s="133"/>
      <c r="V65" s="133"/>
      <c r="W65" s="117"/>
      <c r="X65" s="117"/>
      <c r="Y65" s="117"/>
      <c r="Z65" s="117"/>
      <c r="AA65" s="117"/>
      <c r="AB65" s="133"/>
      <c r="AC65" s="133"/>
      <c r="AD65" s="117"/>
      <c r="AE65" s="117"/>
      <c r="AF65" s="117"/>
      <c r="AG65" s="117"/>
      <c r="AH65" s="117"/>
      <c r="AI65" s="133"/>
      <c r="AJ65" s="133"/>
      <c r="AK65" s="117"/>
      <c r="AL65" s="117"/>
      <c r="AM65" s="117"/>
      <c r="AN65" s="117"/>
      <c r="AO65" s="117"/>
      <c r="AP65" s="133"/>
      <c r="AQ65" s="133"/>
      <c r="AS65" s="4">
        <f t="shared" si="6"/>
        <v>0</v>
      </c>
      <c r="AT65" s="4">
        <f t="shared" si="7"/>
        <v>0</v>
      </c>
      <c r="AU65" s="4">
        <f t="shared" si="8"/>
        <v>0</v>
      </c>
      <c r="AV65" s="4">
        <f t="shared" si="9"/>
        <v>0</v>
      </c>
      <c r="AW65" s="4" t="str">
        <f t="shared" si="21"/>
        <v>0</v>
      </c>
      <c r="AX65" s="4" t="str">
        <f t="shared" si="22"/>
        <v>0</v>
      </c>
      <c r="AY65" s="4" t="str">
        <f t="shared" si="23"/>
        <v>0</v>
      </c>
      <c r="AZ65" s="4" t="str">
        <f t="shared" si="24"/>
        <v>0</v>
      </c>
      <c r="BH65" s="73"/>
    </row>
    <row r="66" spans="1:60" ht="19.5" thickBot="1" x14ac:dyDescent="0.35">
      <c r="B66" s="94"/>
      <c r="C66" s="95"/>
      <c r="D66" s="96"/>
      <c r="E66" s="96"/>
      <c r="F66" s="96"/>
      <c r="G66" s="96"/>
      <c r="H66" s="96"/>
      <c r="I66" s="106"/>
      <c r="J66"/>
      <c r="K66" s="14">
        <f>SUM(K26:K65)</f>
        <v>0</v>
      </c>
      <c r="L66" s="108">
        <f>SUM(L26:L65)</f>
        <v>0</v>
      </c>
      <c r="N66" s="77">
        <f t="shared" ref="N66:AQ66" si="39">COUNTA(N26:N65)</f>
        <v>0</v>
      </c>
      <c r="O66" s="77">
        <f t="shared" si="39"/>
        <v>0</v>
      </c>
      <c r="P66" s="77">
        <f t="shared" si="39"/>
        <v>0</v>
      </c>
      <c r="Q66" s="77">
        <f t="shared" si="39"/>
        <v>0</v>
      </c>
      <c r="R66" s="77">
        <f t="shared" si="39"/>
        <v>0</v>
      </c>
      <c r="S66" s="77">
        <f t="shared" si="39"/>
        <v>0</v>
      </c>
      <c r="T66" s="77">
        <f t="shared" si="39"/>
        <v>0</v>
      </c>
      <c r="U66" s="77">
        <f t="shared" si="39"/>
        <v>0</v>
      </c>
      <c r="V66" s="77">
        <f t="shared" si="39"/>
        <v>0</v>
      </c>
      <c r="W66" s="77">
        <f t="shared" si="39"/>
        <v>0</v>
      </c>
      <c r="X66" s="77">
        <f t="shared" si="39"/>
        <v>0</v>
      </c>
      <c r="Y66" s="77">
        <f t="shared" si="39"/>
        <v>0</v>
      </c>
      <c r="Z66" s="77">
        <f t="shared" si="39"/>
        <v>0</v>
      </c>
      <c r="AA66" s="77">
        <f t="shared" si="39"/>
        <v>0</v>
      </c>
      <c r="AB66" s="77">
        <f t="shared" si="39"/>
        <v>0</v>
      </c>
      <c r="AC66" s="77">
        <f t="shared" si="39"/>
        <v>0</v>
      </c>
      <c r="AD66" s="77">
        <f t="shared" si="39"/>
        <v>0</v>
      </c>
      <c r="AE66" s="77">
        <f t="shared" si="39"/>
        <v>0</v>
      </c>
      <c r="AF66" s="77">
        <f t="shared" si="39"/>
        <v>0</v>
      </c>
      <c r="AG66" s="77">
        <f t="shared" si="39"/>
        <v>0</v>
      </c>
      <c r="AH66" s="77">
        <f t="shared" si="39"/>
        <v>0</v>
      </c>
      <c r="AI66" s="77">
        <f t="shared" si="39"/>
        <v>0</v>
      </c>
      <c r="AJ66" s="77">
        <f t="shared" si="39"/>
        <v>0</v>
      </c>
      <c r="AK66" s="77">
        <f t="shared" si="39"/>
        <v>0</v>
      </c>
      <c r="AL66" s="77">
        <f t="shared" si="39"/>
        <v>0</v>
      </c>
      <c r="AM66" s="77">
        <f t="shared" si="39"/>
        <v>0</v>
      </c>
      <c r="AN66" s="77">
        <f t="shared" si="39"/>
        <v>0</v>
      </c>
      <c r="AO66" s="77">
        <f t="shared" si="39"/>
        <v>0</v>
      </c>
      <c r="AP66" s="77">
        <f t="shared" si="39"/>
        <v>0</v>
      </c>
      <c r="AQ66" s="77">
        <f t="shared" si="39"/>
        <v>0</v>
      </c>
      <c r="AS66" s="48">
        <f t="shared" ref="AS66:AZ66" si="40">SUM(AS26:AS65)</f>
        <v>0</v>
      </c>
      <c r="AT66" s="48">
        <f t="shared" si="40"/>
        <v>0</v>
      </c>
      <c r="AU66" s="48">
        <f t="shared" si="40"/>
        <v>0</v>
      </c>
      <c r="AV66" s="48">
        <f t="shared" si="40"/>
        <v>0</v>
      </c>
      <c r="AW66" s="49">
        <f t="shared" si="40"/>
        <v>0</v>
      </c>
      <c r="AX66" s="49">
        <f t="shared" si="40"/>
        <v>0</v>
      </c>
      <c r="AY66" s="49">
        <f t="shared" si="40"/>
        <v>0</v>
      </c>
      <c r="AZ66" s="49">
        <f t="shared" si="40"/>
        <v>0</v>
      </c>
    </row>
    <row r="67" spans="1:60" ht="19.5" thickBot="1" x14ac:dyDescent="0.35">
      <c r="A67" s="36"/>
      <c r="B67" s="36"/>
      <c r="I67" s="131"/>
      <c r="J67"/>
      <c r="L67" s="95"/>
    </row>
    <row r="68" spans="1:60" ht="18" thickBot="1" x14ac:dyDescent="0.35">
      <c r="J68"/>
      <c r="K68" s="40"/>
      <c r="L68" s="109"/>
    </row>
    <row r="69" spans="1:60" ht="18" thickBot="1" x14ac:dyDescent="0.35">
      <c r="J69"/>
      <c r="K69" s="40"/>
      <c r="L69" s="110"/>
    </row>
    <row r="70" spans="1:60" x14ac:dyDescent="0.3">
      <c r="J70"/>
      <c r="L70" s="95"/>
    </row>
    <row r="71" spans="1:60" x14ac:dyDescent="0.3">
      <c r="J71"/>
      <c r="L71" s="95"/>
    </row>
    <row r="72" spans="1:60" x14ac:dyDescent="0.3">
      <c r="J72"/>
      <c r="L72" s="95"/>
    </row>
    <row r="73" spans="1:60" x14ac:dyDescent="0.3">
      <c r="J73"/>
      <c r="L73" s="95"/>
    </row>
    <row r="74" spans="1:60" x14ac:dyDescent="0.3">
      <c r="J74"/>
      <c r="L74" s="95"/>
    </row>
    <row r="75" spans="1:60" x14ac:dyDescent="0.3">
      <c r="J75"/>
      <c r="L75" s="95"/>
    </row>
    <row r="76" spans="1:60" x14ac:dyDescent="0.3">
      <c r="J76"/>
      <c r="L76" s="95"/>
    </row>
    <row r="77" spans="1:60" x14ac:dyDescent="0.3">
      <c r="J77"/>
      <c r="L77" s="95"/>
    </row>
    <row r="78" spans="1:60" x14ac:dyDescent="0.3">
      <c r="J78"/>
      <c r="L78" s="95"/>
    </row>
    <row r="79" spans="1:60" x14ac:dyDescent="0.3">
      <c r="J79"/>
      <c r="L79" s="95"/>
    </row>
    <row r="80" spans="1:60" x14ac:dyDescent="0.3">
      <c r="J80"/>
      <c r="L80" s="95"/>
    </row>
    <row r="81" spans="10:12" x14ac:dyDescent="0.3">
      <c r="J81"/>
      <c r="L81" s="95"/>
    </row>
    <row r="82" spans="10:12" x14ac:dyDescent="0.3">
      <c r="J82"/>
      <c r="L82" s="95"/>
    </row>
    <row r="83" spans="10:12" x14ac:dyDescent="0.3">
      <c r="J83"/>
      <c r="L83" s="95"/>
    </row>
    <row r="84" spans="10:12" x14ac:dyDescent="0.3">
      <c r="J84"/>
      <c r="L84" s="95"/>
    </row>
    <row r="85" spans="10:12" x14ac:dyDescent="0.3">
      <c r="J85"/>
      <c r="L85" s="95"/>
    </row>
    <row r="86" spans="10:12" x14ac:dyDescent="0.3">
      <c r="J86"/>
      <c r="L86" s="95"/>
    </row>
    <row r="87" spans="10:12" x14ac:dyDescent="0.3">
      <c r="J87"/>
      <c r="L87" s="95"/>
    </row>
    <row r="88" spans="10:12" x14ac:dyDescent="0.3">
      <c r="J88"/>
      <c r="L88" s="95"/>
    </row>
    <row r="89" spans="10:12" x14ac:dyDescent="0.3">
      <c r="J89"/>
      <c r="L89" s="95"/>
    </row>
    <row r="90" spans="10:12" x14ac:dyDescent="0.3">
      <c r="J90"/>
      <c r="L90" s="95"/>
    </row>
    <row r="91" spans="10:12" x14ac:dyDescent="0.3">
      <c r="J91"/>
      <c r="L91" s="95"/>
    </row>
    <row r="92" spans="10:12" x14ac:dyDescent="0.3">
      <c r="J92"/>
      <c r="L92" s="95"/>
    </row>
    <row r="93" spans="10:12" x14ac:dyDescent="0.3">
      <c r="J93"/>
      <c r="L93" s="95"/>
    </row>
    <row r="94" spans="10:12" x14ac:dyDescent="0.3">
      <c r="J94"/>
      <c r="L94" s="95"/>
    </row>
    <row r="95" spans="10:12" x14ac:dyDescent="0.3">
      <c r="J95"/>
      <c r="L95" s="95"/>
    </row>
    <row r="96" spans="10:12" x14ac:dyDescent="0.3">
      <c r="J96"/>
      <c r="L96" s="95"/>
    </row>
    <row r="97" spans="10:12" x14ac:dyDescent="0.3">
      <c r="J97"/>
      <c r="L97" s="95"/>
    </row>
    <row r="98" spans="10:12" x14ac:dyDescent="0.3">
      <c r="J98"/>
      <c r="L98" s="95"/>
    </row>
    <row r="99" spans="10:12" x14ac:dyDescent="0.3">
      <c r="J99"/>
      <c r="L99" s="95"/>
    </row>
    <row r="100" spans="10:12" x14ac:dyDescent="0.3">
      <c r="J100"/>
      <c r="L100" s="95"/>
    </row>
    <row r="101" spans="10:12" x14ac:dyDescent="0.3">
      <c r="J101"/>
      <c r="L101" s="95"/>
    </row>
    <row r="102" spans="10:12" x14ac:dyDescent="0.3">
      <c r="J102"/>
      <c r="L102" s="95"/>
    </row>
    <row r="103" spans="10:12" x14ac:dyDescent="0.3">
      <c r="J103"/>
      <c r="L103" s="95"/>
    </row>
    <row r="104" spans="10:12" x14ac:dyDescent="0.3">
      <c r="J104"/>
      <c r="L104" s="95"/>
    </row>
    <row r="105" spans="10:12" x14ac:dyDescent="0.3">
      <c r="J105"/>
      <c r="L105" s="95"/>
    </row>
    <row r="106" spans="10:12" x14ac:dyDescent="0.3">
      <c r="J106"/>
      <c r="L106" s="95"/>
    </row>
    <row r="107" spans="10:12" x14ac:dyDescent="0.3">
      <c r="J107"/>
      <c r="L107" s="95"/>
    </row>
    <row r="108" spans="10:12" x14ac:dyDescent="0.3">
      <c r="J108"/>
      <c r="L108" s="95"/>
    </row>
    <row r="109" spans="10:12" x14ac:dyDescent="0.3">
      <c r="J109"/>
      <c r="L109" s="95"/>
    </row>
    <row r="110" spans="10:12" x14ac:dyDescent="0.3">
      <c r="J110"/>
      <c r="L110" s="95"/>
    </row>
    <row r="111" spans="10:12" x14ac:dyDescent="0.3">
      <c r="J111"/>
      <c r="L111" s="95"/>
    </row>
    <row r="112" spans="10:12" x14ac:dyDescent="0.3">
      <c r="J112"/>
      <c r="L112" s="95"/>
    </row>
    <row r="113" spans="10:12" x14ac:dyDescent="0.3">
      <c r="J113"/>
      <c r="L113" s="95"/>
    </row>
    <row r="114" spans="10:12" x14ac:dyDescent="0.3">
      <c r="J114"/>
      <c r="L114" s="95"/>
    </row>
    <row r="115" spans="10:12" x14ac:dyDescent="0.3">
      <c r="J115"/>
      <c r="L115" s="95"/>
    </row>
    <row r="116" spans="10:12" x14ac:dyDescent="0.3">
      <c r="J116"/>
      <c r="L116" s="95"/>
    </row>
    <row r="117" spans="10:12" x14ac:dyDescent="0.3">
      <c r="J117"/>
      <c r="L117" s="95"/>
    </row>
    <row r="118" spans="10:12" x14ac:dyDescent="0.3">
      <c r="J118"/>
      <c r="L118" s="95"/>
    </row>
    <row r="119" spans="10:12" x14ac:dyDescent="0.3">
      <c r="J119"/>
      <c r="L119" s="95"/>
    </row>
    <row r="120" spans="10:12" x14ac:dyDescent="0.3">
      <c r="J120"/>
      <c r="L120" s="95"/>
    </row>
    <row r="121" spans="10:12" x14ac:dyDescent="0.3">
      <c r="J121"/>
      <c r="L121" s="95"/>
    </row>
    <row r="122" spans="10:12" x14ac:dyDescent="0.3">
      <c r="J122"/>
      <c r="L122" s="95"/>
    </row>
    <row r="123" spans="10:12" x14ac:dyDescent="0.3">
      <c r="J123"/>
      <c r="L123" s="95"/>
    </row>
    <row r="124" spans="10:12" x14ac:dyDescent="0.3">
      <c r="J124"/>
      <c r="L124" s="95"/>
    </row>
    <row r="125" spans="10:12" x14ac:dyDescent="0.3">
      <c r="J125"/>
      <c r="L125" s="95"/>
    </row>
    <row r="126" spans="10:12" x14ac:dyDescent="0.3">
      <c r="J126"/>
      <c r="L126" s="95"/>
    </row>
    <row r="127" spans="10:12" x14ac:dyDescent="0.3">
      <c r="J127"/>
      <c r="L127" s="95"/>
    </row>
    <row r="128" spans="10:12" x14ac:dyDescent="0.3">
      <c r="J128"/>
      <c r="L128" s="95"/>
    </row>
    <row r="129" spans="10:12" x14ac:dyDescent="0.3">
      <c r="J129"/>
      <c r="L129" s="95"/>
    </row>
    <row r="130" spans="10:12" x14ac:dyDescent="0.3">
      <c r="J130"/>
      <c r="L130" s="95"/>
    </row>
    <row r="131" spans="10:12" x14ac:dyDescent="0.3">
      <c r="J131"/>
      <c r="L131" s="95"/>
    </row>
    <row r="132" spans="10:12" x14ac:dyDescent="0.3">
      <c r="J132"/>
      <c r="L132" s="95"/>
    </row>
    <row r="133" spans="10:12" x14ac:dyDescent="0.3">
      <c r="J133"/>
      <c r="L133" s="95"/>
    </row>
    <row r="134" spans="10:12" x14ac:dyDescent="0.3">
      <c r="J134"/>
      <c r="L134" s="95"/>
    </row>
    <row r="135" spans="10:12" x14ac:dyDescent="0.3">
      <c r="J135"/>
      <c r="L135" s="95"/>
    </row>
    <row r="136" spans="10:12" x14ac:dyDescent="0.3">
      <c r="J136"/>
      <c r="L136" s="95"/>
    </row>
    <row r="137" spans="10:12" x14ac:dyDescent="0.3">
      <c r="J137"/>
      <c r="L137" s="95"/>
    </row>
    <row r="138" spans="10:12" x14ac:dyDescent="0.3">
      <c r="J138"/>
      <c r="L138" s="95"/>
    </row>
    <row r="139" spans="10:12" x14ac:dyDescent="0.3">
      <c r="J139"/>
      <c r="L139" s="95"/>
    </row>
    <row r="140" spans="10:12" x14ac:dyDescent="0.3">
      <c r="J140"/>
      <c r="L140" s="95"/>
    </row>
    <row r="141" spans="10:12" x14ac:dyDescent="0.3">
      <c r="J141"/>
      <c r="L141" s="95"/>
    </row>
    <row r="142" spans="10:12" x14ac:dyDescent="0.3">
      <c r="J142"/>
      <c r="L142" s="95"/>
    </row>
    <row r="143" spans="10:12" x14ac:dyDescent="0.3">
      <c r="J143"/>
      <c r="L143" s="95"/>
    </row>
    <row r="144" spans="10:12" x14ac:dyDescent="0.3">
      <c r="J144"/>
      <c r="L144" s="95"/>
    </row>
    <row r="145" spans="10:12" x14ac:dyDescent="0.3">
      <c r="J145"/>
      <c r="L145" s="95"/>
    </row>
    <row r="146" spans="10:12" x14ac:dyDescent="0.3">
      <c r="J146"/>
      <c r="L146" s="95"/>
    </row>
    <row r="147" spans="10:12" x14ac:dyDescent="0.3">
      <c r="J147"/>
      <c r="L147" s="95"/>
    </row>
    <row r="148" spans="10:12" x14ac:dyDescent="0.3">
      <c r="J148"/>
      <c r="L148" s="95"/>
    </row>
    <row r="149" spans="10:12" x14ac:dyDescent="0.3">
      <c r="J149"/>
      <c r="L149" s="95"/>
    </row>
    <row r="150" spans="10:12" x14ac:dyDescent="0.3">
      <c r="J150"/>
      <c r="L150" s="95"/>
    </row>
    <row r="151" spans="10:12" x14ac:dyDescent="0.3">
      <c r="J151"/>
      <c r="L151" s="95"/>
    </row>
    <row r="152" spans="10:12" x14ac:dyDescent="0.3">
      <c r="J152"/>
      <c r="L152" s="95"/>
    </row>
    <row r="153" spans="10:12" x14ac:dyDescent="0.3">
      <c r="J153"/>
      <c r="L153" s="95"/>
    </row>
    <row r="154" spans="10:12" x14ac:dyDescent="0.3">
      <c r="J154"/>
      <c r="L154" s="95"/>
    </row>
    <row r="155" spans="10:12" x14ac:dyDescent="0.3">
      <c r="J155"/>
      <c r="L155" s="95"/>
    </row>
    <row r="156" spans="10:12" x14ac:dyDescent="0.3">
      <c r="J156"/>
      <c r="L156" s="95"/>
    </row>
    <row r="157" spans="10:12" x14ac:dyDescent="0.3">
      <c r="J157"/>
      <c r="L157" s="95"/>
    </row>
    <row r="158" spans="10:12" x14ac:dyDescent="0.3">
      <c r="J158"/>
      <c r="L158" s="95"/>
    </row>
    <row r="159" spans="10:12" x14ac:dyDescent="0.3">
      <c r="J159"/>
      <c r="L159" s="95"/>
    </row>
    <row r="160" spans="10:12" x14ac:dyDescent="0.3">
      <c r="J160"/>
      <c r="L160" s="95"/>
    </row>
    <row r="161" spans="10:12" x14ac:dyDescent="0.3">
      <c r="J161"/>
      <c r="L161" s="95"/>
    </row>
    <row r="162" spans="10:12" x14ac:dyDescent="0.3">
      <c r="J162"/>
      <c r="L162" s="95"/>
    </row>
    <row r="163" spans="10:12" x14ac:dyDescent="0.3">
      <c r="J163"/>
      <c r="L163" s="95"/>
    </row>
    <row r="164" spans="10:12" x14ac:dyDescent="0.3">
      <c r="J164"/>
      <c r="L164" s="95"/>
    </row>
    <row r="165" spans="10:12" x14ac:dyDescent="0.3">
      <c r="J165"/>
      <c r="L165" s="95"/>
    </row>
    <row r="166" spans="10:12" x14ac:dyDescent="0.3">
      <c r="J166"/>
      <c r="L166" s="95"/>
    </row>
    <row r="167" spans="10:12" x14ac:dyDescent="0.3">
      <c r="J167"/>
      <c r="L167" s="95"/>
    </row>
    <row r="168" spans="10:12" x14ac:dyDescent="0.3">
      <c r="J168"/>
      <c r="L168" s="95"/>
    </row>
    <row r="169" spans="10:12" x14ac:dyDescent="0.3">
      <c r="J169"/>
      <c r="L169" s="95"/>
    </row>
    <row r="170" spans="10:12" x14ac:dyDescent="0.3">
      <c r="J170"/>
      <c r="L170" s="95"/>
    </row>
    <row r="171" spans="10:12" x14ac:dyDescent="0.3">
      <c r="J171"/>
      <c r="L171" s="95"/>
    </row>
    <row r="172" spans="10:12" x14ac:dyDescent="0.3">
      <c r="J172"/>
      <c r="L172" s="95"/>
    </row>
    <row r="173" spans="10:12" x14ac:dyDescent="0.3">
      <c r="J173"/>
      <c r="L173" s="95"/>
    </row>
    <row r="174" spans="10:12" x14ac:dyDescent="0.3">
      <c r="J174"/>
      <c r="L174" s="95"/>
    </row>
    <row r="175" spans="10:12" x14ac:dyDescent="0.3">
      <c r="J175"/>
      <c r="L175" s="95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insertColumns="0" insertRows="0" insertHyperlinks="0" deleteColumns="0" deleteRows="0" autoFilter="0"/>
  <protectedRanges>
    <protectedRange password="DB25" sqref="C25:I25" name="filter"/>
  </protectedRanges>
  <autoFilter ref="B25:I65"/>
  <dataConsolidate/>
  <mergeCells count="23">
    <mergeCell ref="D33:H33"/>
    <mergeCell ref="D35:H35"/>
    <mergeCell ref="D37:H37"/>
    <mergeCell ref="D43:H43"/>
    <mergeCell ref="B24:I24"/>
    <mergeCell ref="D26:H26"/>
    <mergeCell ref="D31:H31"/>
    <mergeCell ref="N23:AQ23"/>
    <mergeCell ref="N24:O24"/>
    <mergeCell ref="P24:V24"/>
    <mergeCell ref="W24:AC24"/>
    <mergeCell ref="AD24:AJ24"/>
    <mergeCell ref="AK24:AQ24"/>
    <mergeCell ref="D45:H45"/>
    <mergeCell ref="D47:H47"/>
    <mergeCell ref="D49:H49"/>
    <mergeCell ref="D50:H50"/>
    <mergeCell ref="D52:H52"/>
    <mergeCell ref="D53:H53"/>
    <mergeCell ref="D55:H55"/>
    <mergeCell ref="D57:H57"/>
    <mergeCell ref="D59:H59"/>
    <mergeCell ref="D63:H63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34:AQ36 N62:AQ62 N56:AQ56 N54:AQ54 N60:AQ60 N44:AQ44 N58:AQ58 N38:AQ38 N46:AQ46 X64:AQ64 N42:AQ42 N51:AQ51 N48:AQ48 N64:V64 N27:AQ30 N32:AQ32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C2:C5" unlockedFormula="1"/>
    <ignoredError sqref="N66:AO66" formulaRange="1"/>
    <ignoredError sqref="K37:K38 K49:K50 K59:K62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9"/>
  <sheetViews>
    <sheetView showGridLines="0" zoomScale="60" zoomScaleNormal="60" workbookViewId="0">
      <pane xSplit="6" ySplit="25" topLeftCell="G38" activePane="bottomRight" state="frozen"/>
      <selection activeCell="L14" sqref="L14"/>
      <selection pane="topRight" activeCell="L14" sqref="L14"/>
      <selection pane="bottomLeft" activeCell="L14" sqref="L14"/>
      <selection pane="bottomRight" activeCell="S15" sqref="S15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74</v>
      </c>
      <c r="C2" s="57">
        <f>'Campaign Total'!C2</f>
        <v>0</v>
      </c>
      <c r="D2" s="1"/>
      <c r="E2" s="1"/>
      <c r="F2" s="1"/>
    </row>
    <row r="3" spans="2:8" x14ac:dyDescent="0.3">
      <c r="B3" s="50" t="s">
        <v>75</v>
      </c>
      <c r="C3" s="57">
        <f>'Campaign Total'!C3</f>
        <v>0</v>
      </c>
      <c r="D3" s="1"/>
      <c r="E3" s="1"/>
      <c r="F3" s="1"/>
    </row>
    <row r="4" spans="2:8" x14ac:dyDescent="0.3">
      <c r="B4" s="50" t="s">
        <v>76</v>
      </c>
      <c r="C4" s="57">
        <f>'Campaign Total'!C4</f>
        <v>0</v>
      </c>
      <c r="D4" s="1"/>
      <c r="E4" s="1"/>
      <c r="F4" s="1"/>
    </row>
    <row r="5" spans="2:8" x14ac:dyDescent="0.3">
      <c r="B5" s="50" t="s">
        <v>77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7</v>
      </c>
      <c r="E6" s="6"/>
      <c r="F6" s="1"/>
    </row>
    <row r="7" spans="2:8" ht="18" hidden="1" thickBot="1" x14ac:dyDescent="0.35">
      <c r="B7" s="27" t="s">
        <v>30</v>
      </c>
      <c r="C7" s="27"/>
      <c r="D7" s="23">
        <v>1</v>
      </c>
      <c r="E7" s="60"/>
      <c r="F7" s="1"/>
    </row>
    <row r="8" spans="2:8" ht="18" hidden="1" thickBot="1" x14ac:dyDescent="0.35">
      <c r="B8" s="28" t="s">
        <v>31</v>
      </c>
      <c r="C8" s="28"/>
      <c r="D8" s="24">
        <v>2</v>
      </c>
      <c r="E8" s="61"/>
    </row>
    <row r="9" spans="2:8" ht="18" hidden="1" thickBot="1" x14ac:dyDescent="0.35">
      <c r="B9" s="29" t="s">
        <v>32</v>
      </c>
      <c r="C9" s="29"/>
      <c r="D9" s="25">
        <v>1.4</v>
      </c>
      <c r="E9" s="62"/>
    </row>
    <row r="10" spans="2:8" ht="35.25" hidden="1" thickBot="1" x14ac:dyDescent="0.35">
      <c r="B10" s="30" t="s">
        <v>33</v>
      </c>
      <c r="C10" s="30"/>
      <c r="D10" s="26">
        <v>1.3</v>
      </c>
      <c r="E10" s="63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54</v>
      </c>
      <c r="C13" s="6" t="s">
        <v>63</v>
      </c>
      <c r="D13" s="6" t="s">
        <v>68</v>
      </c>
      <c r="E13" s="6" t="s">
        <v>154</v>
      </c>
      <c r="F13" s="6" t="s">
        <v>50</v>
      </c>
      <c r="G13" s="6" t="s">
        <v>69</v>
      </c>
      <c r="H13" s="6" t="s">
        <v>34</v>
      </c>
    </row>
    <row r="14" spans="2:8" ht="20.100000000000001" customHeight="1" x14ac:dyDescent="0.3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IF(ISNUMBER(AU72),AU72,"0")</f>
        <v>0</v>
      </c>
      <c r="H14" s="16">
        <f>AQ72</f>
        <v>0</v>
      </c>
    </row>
    <row r="15" spans="2:8" ht="20.100000000000001" customHeight="1" x14ac:dyDescent="0.3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IF(ISNUMBER(AV72),AV72,"0")</f>
        <v>0</v>
      </c>
      <c r="H15" s="16">
        <f>AR72</f>
        <v>0</v>
      </c>
    </row>
    <row r="16" spans="2:8" ht="20.100000000000001" customHeight="1" x14ac:dyDescent="0.3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IF(ISNUMBER(AW72),AW72,"0")</f>
        <v>0</v>
      </c>
      <c r="H16" s="16">
        <f>AS72</f>
        <v>0</v>
      </c>
    </row>
    <row r="17" spans="1:56" ht="20.100000000000001" customHeight="1" x14ac:dyDescent="0.3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IF(ISNUMBER(AX72),AX72,"0")</f>
        <v>0</v>
      </c>
      <c r="H17" s="16">
        <f>AT72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51</v>
      </c>
      <c r="G20" s="58"/>
      <c r="H20" s="5"/>
    </row>
    <row r="21" spans="1:56" x14ac:dyDescent="0.3">
      <c r="B21" s="1"/>
      <c r="C21" s="4"/>
      <c r="F21" s="16" t="s">
        <v>70</v>
      </c>
      <c r="G21" s="46">
        <f>G18-G18*G20</f>
        <v>0</v>
      </c>
      <c r="H21" s="5"/>
    </row>
    <row r="22" spans="1:56" ht="18" thickBot="1" x14ac:dyDescent="0.35"/>
    <row r="23" spans="1:56" ht="21.75" thickBot="1" x14ac:dyDescent="0.4">
      <c r="K23" s="203" t="s">
        <v>84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5"/>
      <c r="AO23" s="143"/>
      <c r="AP23" s="143"/>
      <c r="AQ23" s="147"/>
      <c r="AR23" s="147"/>
      <c r="AS23" s="147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</row>
    <row r="24" spans="1:56" ht="20.25" thickBot="1" x14ac:dyDescent="0.35">
      <c r="B24" s="209" t="s">
        <v>303</v>
      </c>
      <c r="C24" s="209"/>
      <c r="D24" s="209"/>
      <c r="E24" s="209"/>
      <c r="F24" s="209"/>
      <c r="K24" s="206">
        <v>13</v>
      </c>
      <c r="L24" s="207"/>
      <c r="M24" s="206">
        <v>14</v>
      </c>
      <c r="N24" s="208"/>
      <c r="O24" s="208"/>
      <c r="P24" s="208"/>
      <c r="Q24" s="208"/>
      <c r="R24" s="208"/>
      <c r="S24" s="207"/>
      <c r="T24" s="206">
        <v>15</v>
      </c>
      <c r="U24" s="208"/>
      <c r="V24" s="208"/>
      <c r="W24" s="208"/>
      <c r="X24" s="208"/>
      <c r="Y24" s="208"/>
      <c r="Z24" s="207"/>
      <c r="AA24" s="206">
        <v>16</v>
      </c>
      <c r="AB24" s="208"/>
      <c r="AC24" s="208"/>
      <c r="AD24" s="208"/>
      <c r="AE24" s="208"/>
      <c r="AF24" s="208"/>
      <c r="AG24" s="207"/>
      <c r="AH24" s="206">
        <v>17</v>
      </c>
      <c r="AI24" s="208"/>
      <c r="AJ24" s="208"/>
      <c r="AK24" s="208"/>
      <c r="AL24" s="208"/>
      <c r="AM24" s="208"/>
      <c r="AN24" s="207"/>
      <c r="AO24" s="148"/>
      <c r="AP24" s="141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</row>
    <row r="25" spans="1:56" s="3" customFormat="1" ht="37.5" customHeight="1" thickBot="1" x14ac:dyDescent="0.35">
      <c r="A25" s="33"/>
      <c r="B25" s="85" t="s">
        <v>71</v>
      </c>
      <c r="C25" s="85" t="s">
        <v>0</v>
      </c>
      <c r="D25" s="86" t="s">
        <v>80</v>
      </c>
      <c r="E25" s="86" t="s">
        <v>81</v>
      </c>
      <c r="F25" s="86" t="s">
        <v>6</v>
      </c>
      <c r="G25" s="7"/>
      <c r="H25" s="2" t="s">
        <v>34</v>
      </c>
      <c r="I25" s="2" t="s">
        <v>35</v>
      </c>
      <c r="K25" s="115">
        <v>1</v>
      </c>
      <c r="L25" s="115">
        <v>2</v>
      </c>
      <c r="M25" s="76">
        <v>3</v>
      </c>
      <c r="N25" s="76">
        <v>4</v>
      </c>
      <c r="O25" s="76">
        <v>5</v>
      </c>
      <c r="P25" s="76">
        <v>6</v>
      </c>
      <c r="Q25" s="76">
        <v>7</v>
      </c>
      <c r="R25" s="115">
        <v>8</v>
      </c>
      <c r="S25" s="115">
        <v>9</v>
      </c>
      <c r="T25" s="76">
        <v>10</v>
      </c>
      <c r="U25" s="76">
        <v>11</v>
      </c>
      <c r="V25" s="76">
        <v>12</v>
      </c>
      <c r="W25" s="76">
        <v>13</v>
      </c>
      <c r="X25" s="76">
        <v>14</v>
      </c>
      <c r="Y25" s="115">
        <v>15</v>
      </c>
      <c r="Z25" s="115">
        <v>16</v>
      </c>
      <c r="AA25" s="76">
        <v>17</v>
      </c>
      <c r="AB25" s="76">
        <v>18</v>
      </c>
      <c r="AC25" s="76">
        <v>19</v>
      </c>
      <c r="AD25" s="76">
        <v>20</v>
      </c>
      <c r="AE25" s="76">
        <v>21</v>
      </c>
      <c r="AF25" s="115">
        <v>22</v>
      </c>
      <c r="AG25" s="115">
        <v>23</v>
      </c>
      <c r="AH25" s="76">
        <v>24</v>
      </c>
      <c r="AI25" s="76">
        <v>25</v>
      </c>
      <c r="AJ25" s="76">
        <v>26</v>
      </c>
      <c r="AK25" s="76">
        <v>27</v>
      </c>
      <c r="AL25" s="76">
        <v>28</v>
      </c>
      <c r="AM25" s="115">
        <v>29</v>
      </c>
      <c r="AN25" s="115">
        <v>30</v>
      </c>
      <c r="AO25" s="76">
        <v>31</v>
      </c>
      <c r="AQ25" s="137" t="s">
        <v>55</v>
      </c>
      <c r="AR25" s="137" t="s">
        <v>56</v>
      </c>
      <c r="AS25" s="137" t="s">
        <v>57</v>
      </c>
      <c r="AT25" s="137" t="s">
        <v>58</v>
      </c>
      <c r="AU25" s="137" t="s">
        <v>64</v>
      </c>
      <c r="AV25" s="137" t="s">
        <v>65</v>
      </c>
      <c r="AW25" s="137" t="s">
        <v>66</v>
      </c>
      <c r="AX25" s="137" t="s">
        <v>67</v>
      </c>
      <c r="AY25" s="137">
        <v>53</v>
      </c>
      <c r="AZ25" s="137">
        <v>1</v>
      </c>
      <c r="BA25" s="137">
        <v>2</v>
      </c>
      <c r="BB25" s="137">
        <v>3</v>
      </c>
      <c r="BC25" s="137">
        <v>4</v>
      </c>
      <c r="BD25" s="138"/>
    </row>
    <row r="26" spans="1:56" ht="20.100000000000001" customHeight="1" thickTop="1" thickBot="1" x14ac:dyDescent="0.35">
      <c r="A26" s="34"/>
      <c r="B26" s="90" t="s">
        <v>72</v>
      </c>
      <c r="C26" s="88">
        <v>0.29166666666666669</v>
      </c>
      <c r="D26" s="88" t="s">
        <v>78</v>
      </c>
      <c r="E26" s="88" t="s">
        <v>78</v>
      </c>
      <c r="F26" s="89"/>
      <c r="G26"/>
      <c r="H26" s="13">
        <f>SUM(AQ26:AT26)</f>
        <v>0</v>
      </c>
      <c r="I26" s="15">
        <f>SUM(AU26:AX26)</f>
        <v>0</v>
      </c>
      <c r="K26" s="116"/>
      <c r="L26" s="116"/>
      <c r="M26" s="17"/>
      <c r="N26" s="17"/>
      <c r="O26" s="17"/>
      <c r="P26" s="17"/>
      <c r="Q26" s="17"/>
      <c r="R26" s="116"/>
      <c r="S26" s="116"/>
      <c r="T26" s="17"/>
      <c r="U26" s="17"/>
      <c r="V26" s="17"/>
      <c r="W26" s="17"/>
      <c r="X26" s="17"/>
      <c r="Y26" s="116"/>
      <c r="Z26" s="116"/>
      <c r="AA26" s="17"/>
      <c r="AB26" s="17"/>
      <c r="AC26" s="17"/>
      <c r="AD26" s="17"/>
      <c r="AE26" s="17"/>
      <c r="AF26" s="116"/>
      <c r="AG26" s="116"/>
      <c r="AH26" s="17"/>
      <c r="AI26" s="17"/>
      <c r="AJ26" s="17"/>
      <c r="AK26" s="17"/>
      <c r="AL26" s="17"/>
      <c r="AM26" s="116"/>
      <c r="AN26" s="116"/>
      <c r="AO26" s="17"/>
      <c r="AQ26" s="139">
        <f>COUNTIF(K26:AO26,"a")</f>
        <v>0</v>
      </c>
      <c r="AR26" s="139">
        <f>COUNTIF(K26:AO26,"b")</f>
        <v>0</v>
      </c>
      <c r="AS26" s="139">
        <f>COUNTIF(K26:AO26,"c")</f>
        <v>0</v>
      </c>
      <c r="AT26" s="139">
        <f>COUNTIF(K26:AO26,"d")</f>
        <v>0</v>
      </c>
      <c r="AU26" s="139" t="str">
        <f>IF(AQ26&gt;0,($F26*AQ26*$F$14),"0")</f>
        <v>0</v>
      </c>
      <c r="AV26" s="139" t="str">
        <f>IF(AR26&gt;0,($F26*AR26*$F$15),"0")</f>
        <v>0</v>
      </c>
      <c r="AW26" s="139" t="str">
        <f>IF(AS26&gt;0,($F26*AS26*$F$16),"0")</f>
        <v>0</v>
      </c>
      <c r="AX26" s="139" t="str">
        <f>IF(AT26&gt;0,($F26*AT26*$F$17),"0")</f>
        <v>0</v>
      </c>
      <c r="AY26" s="140"/>
      <c r="AZ26" s="140"/>
      <c r="BA26" s="140"/>
      <c r="BB26" s="140"/>
      <c r="BC26" s="140"/>
      <c r="BD26" s="140"/>
    </row>
    <row r="27" spans="1:56" ht="20.100000000000001" customHeight="1" thickBot="1" x14ac:dyDescent="0.35">
      <c r="A27" s="35"/>
      <c r="B27" s="90" t="s">
        <v>72</v>
      </c>
      <c r="C27" s="88">
        <v>0.30902777777777779</v>
      </c>
      <c r="D27" s="88" t="s">
        <v>280</v>
      </c>
      <c r="E27" s="88" t="s">
        <v>280</v>
      </c>
      <c r="F27" s="89"/>
      <c r="G27"/>
      <c r="H27" s="13">
        <v>0</v>
      </c>
      <c r="I27" s="15">
        <v>0</v>
      </c>
      <c r="K27" s="116"/>
      <c r="L27" s="116"/>
      <c r="M27" s="17"/>
      <c r="N27" s="17"/>
      <c r="O27" s="17"/>
      <c r="P27" s="17"/>
      <c r="Q27" s="17"/>
      <c r="R27" s="116"/>
      <c r="S27" s="116"/>
      <c r="T27" s="17"/>
      <c r="U27" s="17"/>
      <c r="V27" s="17"/>
      <c r="W27" s="17"/>
      <c r="X27" s="17"/>
      <c r="Y27" s="116"/>
      <c r="Z27" s="116"/>
      <c r="AA27" s="17"/>
      <c r="AB27" s="17"/>
      <c r="AC27" s="17"/>
      <c r="AD27" s="17"/>
      <c r="AE27" s="17"/>
      <c r="AF27" s="116"/>
      <c r="AG27" s="116"/>
      <c r="AH27" s="17"/>
      <c r="AI27" s="17"/>
      <c r="AJ27" s="17"/>
      <c r="AK27" s="17"/>
      <c r="AL27" s="17"/>
      <c r="AM27" s="116"/>
      <c r="AN27" s="116"/>
      <c r="AO27" s="17"/>
      <c r="AQ27" s="139">
        <f t="shared" ref="AQ27:AQ71" si="0">COUNTIF(K27:AO27,"a")</f>
        <v>0</v>
      </c>
      <c r="AR27" s="139">
        <f t="shared" ref="AR27:AR71" si="1">COUNTIF(K27:AO27,"b")</f>
        <v>0</v>
      </c>
      <c r="AS27" s="139">
        <f t="shared" ref="AS27:AS71" si="2">COUNTIF(K27:AO27,"c")</f>
        <v>0</v>
      </c>
      <c r="AT27" s="139">
        <f t="shared" ref="AT27:AT71" si="3">COUNTIF(K27:AO27,"d")</f>
        <v>0</v>
      </c>
      <c r="AU27" s="139" t="str">
        <f t="shared" ref="AU27:AU71" si="4">IF(AQ27&gt;0,($F27*AQ27*$F$14),"0")</f>
        <v>0</v>
      </c>
      <c r="AV27" s="139" t="str">
        <f t="shared" ref="AV27:AV71" si="5">IF(AR27&gt;0,($F27*AR27*$F$15),"0")</f>
        <v>0</v>
      </c>
      <c r="AW27" s="139" t="str">
        <f t="shared" ref="AW27:AW71" si="6">IF(AS27&gt;0,($F27*AS27*$F$16),"0")</f>
        <v>0</v>
      </c>
      <c r="AX27" s="139" t="str">
        <f t="shared" ref="AX27:AX71" si="7">IF(AT27&gt;0,($F27*AT27*$F$17),"0")</f>
        <v>0</v>
      </c>
      <c r="AY27" s="140"/>
      <c r="AZ27" s="140"/>
      <c r="BA27" s="140"/>
      <c r="BB27" s="140"/>
      <c r="BC27" s="140"/>
      <c r="BD27" s="140"/>
    </row>
    <row r="28" spans="1:56" ht="20.100000000000001" customHeight="1" thickBot="1" x14ac:dyDescent="0.35">
      <c r="A28" s="35"/>
      <c r="B28" s="91" t="s">
        <v>73</v>
      </c>
      <c r="C28" s="92"/>
      <c r="D28" s="92" t="s">
        <v>278</v>
      </c>
      <c r="E28" s="92" t="s">
        <v>279</v>
      </c>
      <c r="F28" s="118">
        <v>90</v>
      </c>
      <c r="G28"/>
      <c r="H28" s="120">
        <f>SUM(AQ28:AT28)</f>
        <v>0</v>
      </c>
      <c r="I28" s="15">
        <f>SUM(AU28:AX28)</f>
        <v>0</v>
      </c>
      <c r="K28" s="142"/>
      <c r="L28" s="142"/>
      <c r="M28" s="17"/>
      <c r="N28" s="17"/>
      <c r="O28" s="17"/>
      <c r="P28" s="17"/>
      <c r="Q28" s="17"/>
      <c r="R28" s="142"/>
      <c r="S28" s="142"/>
      <c r="T28" s="17"/>
      <c r="U28" s="17"/>
      <c r="V28" s="17"/>
      <c r="W28" s="17"/>
      <c r="X28" s="17"/>
      <c r="Y28" s="142"/>
      <c r="Z28" s="142"/>
      <c r="AA28" s="17"/>
      <c r="AB28" s="17"/>
      <c r="AC28" s="17"/>
      <c r="AD28" s="17"/>
      <c r="AE28" s="17"/>
      <c r="AF28" s="142"/>
      <c r="AG28" s="142"/>
      <c r="AH28" s="17"/>
      <c r="AI28" s="17"/>
      <c r="AJ28" s="17"/>
      <c r="AK28" s="17"/>
      <c r="AL28" s="17"/>
      <c r="AM28" s="142"/>
      <c r="AN28" s="142"/>
      <c r="AO28" s="17"/>
      <c r="AQ28" s="139">
        <f t="shared" si="0"/>
        <v>0</v>
      </c>
      <c r="AR28" s="139">
        <f t="shared" si="1"/>
        <v>0</v>
      </c>
      <c r="AS28" s="139">
        <f t="shared" si="2"/>
        <v>0</v>
      </c>
      <c r="AT28" s="139">
        <f t="shared" si="3"/>
        <v>0</v>
      </c>
      <c r="AU28" s="139" t="str">
        <f t="shared" si="4"/>
        <v>0</v>
      </c>
      <c r="AV28" s="139" t="str">
        <f t="shared" si="5"/>
        <v>0</v>
      </c>
      <c r="AW28" s="139" t="str">
        <f t="shared" si="6"/>
        <v>0</v>
      </c>
      <c r="AX28" s="139" t="str">
        <f t="shared" si="7"/>
        <v>0</v>
      </c>
      <c r="AY28" s="140"/>
      <c r="AZ28" s="140"/>
      <c r="BA28" s="140"/>
      <c r="BB28" s="140"/>
      <c r="BC28" s="140"/>
      <c r="BD28" s="140"/>
    </row>
    <row r="29" spans="1:56" ht="20.100000000000001" customHeight="1" thickBot="1" x14ac:dyDescent="0.35">
      <c r="A29" s="35"/>
      <c r="B29" s="90" t="s">
        <v>72</v>
      </c>
      <c r="C29" s="88">
        <v>0.33333333333333298</v>
      </c>
      <c r="D29" s="88" t="s">
        <v>262</v>
      </c>
      <c r="E29" s="88" t="s">
        <v>262</v>
      </c>
      <c r="F29" s="89"/>
      <c r="G29"/>
      <c r="H29" s="120">
        <f t="shared" ref="H29:H71" si="8">SUM(AQ29:AT29)</f>
        <v>0</v>
      </c>
      <c r="I29" s="15">
        <f t="shared" ref="I29:I71" si="9">SUM(AU29:AX29)</f>
        <v>0</v>
      </c>
      <c r="K29" s="116"/>
      <c r="L29" s="116"/>
      <c r="M29" s="17"/>
      <c r="N29" s="17"/>
      <c r="O29" s="17"/>
      <c r="P29" s="17"/>
      <c r="Q29" s="17"/>
      <c r="R29" s="116"/>
      <c r="S29" s="116"/>
      <c r="T29" s="17"/>
      <c r="U29" s="17"/>
      <c r="V29" s="17"/>
      <c r="W29" s="17"/>
      <c r="X29" s="17"/>
      <c r="Y29" s="116"/>
      <c r="Z29" s="116"/>
      <c r="AA29" s="17"/>
      <c r="AB29" s="17"/>
      <c r="AC29" s="17"/>
      <c r="AD29" s="17"/>
      <c r="AE29" s="17"/>
      <c r="AF29" s="116"/>
      <c r="AG29" s="116"/>
      <c r="AH29" s="17"/>
      <c r="AI29" s="17"/>
      <c r="AJ29" s="17"/>
      <c r="AK29" s="17"/>
      <c r="AL29" s="17"/>
      <c r="AM29" s="116"/>
      <c r="AN29" s="116"/>
      <c r="AO29" s="17"/>
      <c r="AQ29" s="139">
        <f t="shared" si="0"/>
        <v>0</v>
      </c>
      <c r="AR29" s="139">
        <f t="shared" si="1"/>
        <v>0</v>
      </c>
      <c r="AS29" s="139">
        <f t="shared" si="2"/>
        <v>0</v>
      </c>
      <c r="AT29" s="139">
        <f t="shared" si="3"/>
        <v>0</v>
      </c>
      <c r="AU29" s="139" t="str">
        <f t="shared" si="4"/>
        <v>0</v>
      </c>
      <c r="AV29" s="139" t="str">
        <f t="shared" si="5"/>
        <v>0</v>
      </c>
      <c r="AW29" s="139" t="str">
        <f t="shared" si="6"/>
        <v>0</v>
      </c>
      <c r="AX29" s="139" t="str">
        <f t="shared" si="7"/>
        <v>0</v>
      </c>
      <c r="AY29" s="140"/>
      <c r="AZ29" s="140"/>
      <c r="BA29" s="140"/>
      <c r="BB29" s="140"/>
      <c r="BC29" s="140"/>
      <c r="BD29" s="140"/>
    </row>
    <row r="30" spans="1:56" ht="20.100000000000001" customHeight="1" thickBot="1" x14ac:dyDescent="0.35">
      <c r="A30" s="35"/>
      <c r="B30" s="91" t="s">
        <v>73</v>
      </c>
      <c r="C30" s="92"/>
      <c r="D30" s="92" t="s">
        <v>121</v>
      </c>
      <c r="E30" s="92" t="s">
        <v>139</v>
      </c>
      <c r="F30" s="118">
        <v>172</v>
      </c>
      <c r="G30"/>
      <c r="H30" s="120">
        <f>SUM(AQ30:AT30)</f>
        <v>0</v>
      </c>
      <c r="I30" s="15">
        <f>SUM(AU30:AX30)</f>
        <v>0</v>
      </c>
      <c r="K30" s="142"/>
      <c r="L30" s="142"/>
      <c r="M30" s="17"/>
      <c r="N30" s="17"/>
      <c r="O30" s="17"/>
      <c r="P30" s="17"/>
      <c r="Q30" s="17"/>
      <c r="R30" s="142"/>
      <c r="S30" s="142"/>
      <c r="T30" s="17"/>
      <c r="U30" s="17"/>
      <c r="V30" s="17"/>
      <c r="W30" s="17"/>
      <c r="X30" s="17"/>
      <c r="Y30" s="142"/>
      <c r="Z30" s="142"/>
      <c r="AA30" s="17"/>
      <c r="AB30" s="17"/>
      <c r="AC30" s="17"/>
      <c r="AD30" s="17"/>
      <c r="AE30" s="17"/>
      <c r="AF30" s="142"/>
      <c r="AG30" s="142"/>
      <c r="AH30" s="17"/>
      <c r="AI30" s="17"/>
      <c r="AJ30" s="17"/>
      <c r="AK30" s="17"/>
      <c r="AL30" s="17"/>
      <c r="AM30" s="142"/>
      <c r="AN30" s="142"/>
      <c r="AO30" s="17"/>
      <c r="AQ30" s="139">
        <f t="shared" si="0"/>
        <v>0</v>
      </c>
      <c r="AR30" s="139">
        <f t="shared" si="1"/>
        <v>0</v>
      </c>
      <c r="AS30" s="139">
        <f t="shared" si="2"/>
        <v>0</v>
      </c>
      <c r="AT30" s="139">
        <f t="shared" si="3"/>
        <v>0</v>
      </c>
      <c r="AU30" s="139" t="str">
        <f t="shared" si="4"/>
        <v>0</v>
      </c>
      <c r="AV30" s="139" t="str">
        <f t="shared" si="5"/>
        <v>0</v>
      </c>
      <c r="AW30" s="139" t="str">
        <f t="shared" si="6"/>
        <v>0</v>
      </c>
      <c r="AX30" s="139" t="str">
        <f t="shared" si="7"/>
        <v>0</v>
      </c>
      <c r="AY30" s="140"/>
      <c r="AZ30" s="140"/>
      <c r="BA30" s="140"/>
      <c r="BB30" s="140"/>
      <c r="BC30" s="140"/>
      <c r="BD30" s="140"/>
    </row>
    <row r="31" spans="1:56" ht="20.100000000000001" customHeight="1" thickBot="1" x14ac:dyDescent="0.35">
      <c r="A31" s="34"/>
      <c r="B31" s="90" t="s">
        <v>72</v>
      </c>
      <c r="C31" s="88">
        <v>0.34722222222222227</v>
      </c>
      <c r="D31" s="88" t="s">
        <v>265</v>
      </c>
      <c r="E31" s="88" t="s">
        <v>266</v>
      </c>
      <c r="F31" s="89"/>
      <c r="G31"/>
      <c r="H31" s="120">
        <f>SUM(AQ31:AT31)</f>
        <v>0</v>
      </c>
      <c r="I31" s="15">
        <f t="shared" si="9"/>
        <v>0</v>
      </c>
      <c r="K31" s="116"/>
      <c r="L31" s="116"/>
      <c r="M31" s="17"/>
      <c r="N31" s="17"/>
      <c r="O31" s="17"/>
      <c r="P31" s="17"/>
      <c r="Q31" s="17"/>
      <c r="R31" s="116"/>
      <c r="S31" s="116"/>
      <c r="T31" s="17"/>
      <c r="U31" s="17"/>
      <c r="V31" s="17"/>
      <c r="W31" s="17"/>
      <c r="X31" s="17"/>
      <c r="Y31" s="116"/>
      <c r="Z31" s="116"/>
      <c r="AA31" s="17"/>
      <c r="AB31" s="17"/>
      <c r="AC31" s="17"/>
      <c r="AD31" s="17"/>
      <c r="AE31" s="17"/>
      <c r="AF31" s="116"/>
      <c r="AG31" s="116"/>
      <c r="AH31" s="17"/>
      <c r="AI31" s="17"/>
      <c r="AJ31" s="17"/>
      <c r="AK31" s="17"/>
      <c r="AL31" s="17"/>
      <c r="AM31" s="116"/>
      <c r="AN31" s="116"/>
      <c r="AO31" s="17"/>
      <c r="AQ31" s="139">
        <f t="shared" si="0"/>
        <v>0</v>
      </c>
      <c r="AR31" s="139">
        <f t="shared" si="1"/>
        <v>0</v>
      </c>
      <c r="AS31" s="139">
        <f t="shared" si="2"/>
        <v>0</v>
      </c>
      <c r="AT31" s="139">
        <f t="shared" si="3"/>
        <v>0</v>
      </c>
      <c r="AU31" s="139" t="str">
        <f t="shared" si="4"/>
        <v>0</v>
      </c>
      <c r="AV31" s="139" t="str">
        <f t="shared" si="5"/>
        <v>0</v>
      </c>
      <c r="AW31" s="139" t="str">
        <f t="shared" si="6"/>
        <v>0</v>
      </c>
      <c r="AX31" s="139" t="str">
        <f t="shared" si="7"/>
        <v>0</v>
      </c>
      <c r="AY31" s="140"/>
      <c r="AZ31" s="140"/>
      <c r="BA31" s="140"/>
      <c r="BB31" s="140"/>
      <c r="BC31" s="140"/>
      <c r="BD31" s="140"/>
    </row>
    <row r="32" spans="1:56" ht="20.100000000000001" customHeight="1" thickBot="1" x14ac:dyDescent="0.35">
      <c r="A32" s="35"/>
      <c r="B32" s="91" t="s">
        <v>73</v>
      </c>
      <c r="C32" s="92"/>
      <c r="D32" s="92" t="s">
        <v>244</v>
      </c>
      <c r="E32" s="92" t="s">
        <v>245</v>
      </c>
      <c r="F32" s="119">
        <v>134</v>
      </c>
      <c r="G32"/>
      <c r="H32" s="120">
        <f t="shared" si="8"/>
        <v>0</v>
      </c>
      <c r="I32" s="15">
        <f t="shared" si="9"/>
        <v>0</v>
      </c>
      <c r="K32" s="142"/>
      <c r="L32" s="142"/>
      <c r="M32" s="17"/>
      <c r="N32" s="17"/>
      <c r="O32" s="17"/>
      <c r="P32" s="17"/>
      <c r="Q32" s="17"/>
      <c r="R32" s="142"/>
      <c r="S32" s="142"/>
      <c r="T32" s="17"/>
      <c r="U32" s="17"/>
      <c r="V32" s="17"/>
      <c r="W32" s="17"/>
      <c r="X32" s="17"/>
      <c r="Y32" s="142"/>
      <c r="Z32" s="142"/>
      <c r="AA32" s="17"/>
      <c r="AB32" s="17"/>
      <c r="AC32" s="17"/>
      <c r="AD32" s="17"/>
      <c r="AE32" s="17"/>
      <c r="AF32" s="142"/>
      <c r="AG32" s="142"/>
      <c r="AH32" s="17"/>
      <c r="AI32" s="17"/>
      <c r="AJ32" s="17"/>
      <c r="AK32" s="17"/>
      <c r="AL32" s="17"/>
      <c r="AM32" s="142"/>
      <c r="AN32" s="142"/>
      <c r="AO32" s="17"/>
      <c r="AQ32" s="139">
        <f t="shared" si="0"/>
        <v>0</v>
      </c>
      <c r="AR32" s="139">
        <f t="shared" si="1"/>
        <v>0</v>
      </c>
      <c r="AS32" s="139">
        <f t="shared" si="2"/>
        <v>0</v>
      </c>
      <c r="AT32" s="139">
        <f t="shared" si="3"/>
        <v>0</v>
      </c>
      <c r="AU32" s="139" t="str">
        <f t="shared" si="4"/>
        <v>0</v>
      </c>
      <c r="AV32" s="139" t="str">
        <f t="shared" si="5"/>
        <v>0</v>
      </c>
      <c r="AW32" s="139" t="str">
        <f t="shared" si="6"/>
        <v>0</v>
      </c>
      <c r="AX32" s="139" t="str">
        <f t="shared" si="7"/>
        <v>0</v>
      </c>
      <c r="AY32" s="140"/>
      <c r="AZ32" s="140"/>
      <c r="BA32" s="140"/>
      <c r="BB32" s="140"/>
      <c r="BC32" s="140"/>
      <c r="BD32" s="140"/>
    </row>
    <row r="33" spans="1:56" ht="20.100000000000001" customHeight="1" thickBot="1" x14ac:dyDescent="0.35">
      <c r="A33" s="34"/>
      <c r="B33" s="90" t="s">
        <v>72</v>
      </c>
      <c r="C33" s="88">
        <v>0.375</v>
      </c>
      <c r="D33" s="88" t="s">
        <v>262</v>
      </c>
      <c r="E33" s="88" t="s">
        <v>262</v>
      </c>
      <c r="F33" s="89"/>
      <c r="G33"/>
      <c r="H33" s="120">
        <f t="shared" si="8"/>
        <v>0</v>
      </c>
      <c r="I33" s="15">
        <f t="shared" si="9"/>
        <v>0</v>
      </c>
      <c r="K33" s="116"/>
      <c r="L33" s="116"/>
      <c r="M33" s="17"/>
      <c r="N33" s="17"/>
      <c r="O33" s="17"/>
      <c r="P33" s="17"/>
      <c r="Q33" s="17"/>
      <c r="R33" s="116"/>
      <c r="S33" s="116"/>
      <c r="T33" s="17"/>
      <c r="U33" s="17"/>
      <c r="V33" s="17"/>
      <c r="W33" s="17"/>
      <c r="X33" s="17"/>
      <c r="Y33" s="116"/>
      <c r="Z33" s="116"/>
      <c r="AA33" s="17"/>
      <c r="AB33" s="17"/>
      <c r="AC33" s="17"/>
      <c r="AD33" s="17"/>
      <c r="AE33" s="17"/>
      <c r="AF33" s="116"/>
      <c r="AG33" s="116"/>
      <c r="AH33" s="17"/>
      <c r="AI33" s="17"/>
      <c r="AJ33" s="17"/>
      <c r="AK33" s="17"/>
      <c r="AL33" s="17"/>
      <c r="AM33" s="116"/>
      <c r="AN33" s="116"/>
      <c r="AO33" s="17"/>
      <c r="AQ33" s="139">
        <f t="shared" si="0"/>
        <v>0</v>
      </c>
      <c r="AR33" s="139">
        <f t="shared" si="1"/>
        <v>0</v>
      </c>
      <c r="AS33" s="139">
        <f t="shared" si="2"/>
        <v>0</v>
      </c>
      <c r="AT33" s="139">
        <f t="shared" si="3"/>
        <v>0</v>
      </c>
      <c r="AU33" s="139" t="str">
        <f t="shared" si="4"/>
        <v>0</v>
      </c>
      <c r="AV33" s="139" t="str">
        <f t="shared" si="5"/>
        <v>0</v>
      </c>
      <c r="AW33" s="139" t="str">
        <f t="shared" si="6"/>
        <v>0</v>
      </c>
      <c r="AX33" s="139" t="str">
        <f t="shared" si="7"/>
        <v>0</v>
      </c>
      <c r="AY33" s="140"/>
      <c r="AZ33" s="140"/>
      <c r="BA33" s="140"/>
      <c r="BB33" s="140"/>
      <c r="BC33" s="140"/>
      <c r="BD33" s="140"/>
    </row>
    <row r="34" spans="1:56" ht="20.100000000000001" customHeight="1" thickBot="1" x14ac:dyDescent="0.35">
      <c r="A34" s="34"/>
      <c r="B34" s="91" t="s">
        <v>73</v>
      </c>
      <c r="C34" s="92"/>
      <c r="D34" s="92" t="s">
        <v>122</v>
      </c>
      <c r="E34" s="92" t="s">
        <v>123</v>
      </c>
      <c r="F34" s="118">
        <v>197</v>
      </c>
      <c r="G34"/>
      <c r="H34" s="120">
        <f t="shared" si="8"/>
        <v>0</v>
      </c>
      <c r="I34" s="15">
        <f t="shared" si="9"/>
        <v>0</v>
      </c>
      <c r="K34" s="142"/>
      <c r="L34" s="142"/>
      <c r="M34" s="17"/>
      <c r="N34" s="17"/>
      <c r="O34" s="17"/>
      <c r="P34" s="17"/>
      <c r="Q34" s="17"/>
      <c r="R34" s="142"/>
      <c r="S34" s="142"/>
      <c r="T34" s="17"/>
      <c r="U34" s="17"/>
      <c r="V34" s="17"/>
      <c r="W34" s="17"/>
      <c r="X34" s="17"/>
      <c r="Y34" s="142"/>
      <c r="Z34" s="142"/>
      <c r="AA34" s="17"/>
      <c r="AB34" s="17"/>
      <c r="AC34" s="17"/>
      <c r="AD34" s="17"/>
      <c r="AE34" s="17"/>
      <c r="AF34" s="142"/>
      <c r="AG34" s="142"/>
      <c r="AH34" s="17"/>
      <c r="AI34" s="17"/>
      <c r="AJ34" s="17"/>
      <c r="AK34" s="17"/>
      <c r="AL34" s="17"/>
      <c r="AM34" s="142"/>
      <c r="AN34" s="142"/>
      <c r="AO34" s="17"/>
      <c r="AQ34" s="139">
        <f t="shared" si="0"/>
        <v>0</v>
      </c>
      <c r="AR34" s="139">
        <f t="shared" si="1"/>
        <v>0</v>
      </c>
      <c r="AS34" s="139">
        <f t="shared" si="2"/>
        <v>0</v>
      </c>
      <c r="AT34" s="139">
        <f t="shared" si="3"/>
        <v>0</v>
      </c>
      <c r="AU34" s="139" t="str">
        <f t="shared" si="4"/>
        <v>0</v>
      </c>
      <c r="AV34" s="139" t="str">
        <f t="shared" si="5"/>
        <v>0</v>
      </c>
      <c r="AW34" s="139" t="str">
        <f t="shared" si="6"/>
        <v>0</v>
      </c>
      <c r="AX34" s="139" t="str">
        <f t="shared" si="7"/>
        <v>0</v>
      </c>
      <c r="AY34" s="140"/>
      <c r="AZ34" s="140"/>
      <c r="BA34" s="140"/>
      <c r="BB34" s="140"/>
      <c r="BC34" s="140"/>
      <c r="BD34" s="140"/>
    </row>
    <row r="35" spans="1:56" ht="20.100000000000001" customHeight="1" thickBot="1" x14ac:dyDescent="0.35">
      <c r="A35" s="34"/>
      <c r="B35" s="90" t="s">
        <v>72</v>
      </c>
      <c r="C35" s="88">
        <v>0.3888888888888889</v>
      </c>
      <c r="D35" s="88" t="s">
        <v>265</v>
      </c>
      <c r="E35" s="88" t="s">
        <v>266</v>
      </c>
      <c r="F35" s="89"/>
      <c r="G35"/>
      <c r="H35" s="120">
        <f t="shared" si="8"/>
        <v>0</v>
      </c>
      <c r="I35" s="15">
        <f t="shared" si="9"/>
        <v>0</v>
      </c>
      <c r="K35" s="116"/>
      <c r="L35" s="116"/>
      <c r="M35" s="17"/>
      <c r="N35" s="17"/>
      <c r="O35" s="17"/>
      <c r="P35" s="17"/>
      <c r="Q35" s="17"/>
      <c r="R35" s="116"/>
      <c r="S35" s="116"/>
      <c r="T35" s="17"/>
      <c r="U35" s="17"/>
      <c r="V35" s="17"/>
      <c r="W35" s="17"/>
      <c r="X35" s="17"/>
      <c r="Y35" s="116"/>
      <c r="Z35" s="116"/>
      <c r="AA35" s="17"/>
      <c r="AB35" s="17"/>
      <c r="AC35" s="17"/>
      <c r="AD35" s="17"/>
      <c r="AE35" s="17"/>
      <c r="AF35" s="116"/>
      <c r="AG35" s="116"/>
      <c r="AH35" s="17"/>
      <c r="AI35" s="17"/>
      <c r="AJ35" s="17"/>
      <c r="AK35" s="17"/>
      <c r="AL35" s="17"/>
      <c r="AM35" s="116"/>
      <c r="AN35" s="116"/>
      <c r="AO35" s="17"/>
      <c r="AQ35" s="139">
        <f t="shared" si="0"/>
        <v>0</v>
      </c>
      <c r="AR35" s="139">
        <f t="shared" si="1"/>
        <v>0</v>
      </c>
      <c r="AS35" s="139">
        <f t="shared" si="2"/>
        <v>0</v>
      </c>
      <c r="AT35" s="139">
        <f t="shared" si="3"/>
        <v>0</v>
      </c>
      <c r="AU35" s="139" t="str">
        <f t="shared" si="4"/>
        <v>0</v>
      </c>
      <c r="AV35" s="139" t="str">
        <f t="shared" si="5"/>
        <v>0</v>
      </c>
      <c r="AW35" s="139" t="str">
        <f t="shared" si="6"/>
        <v>0</v>
      </c>
      <c r="AX35" s="139" t="str">
        <f t="shared" si="7"/>
        <v>0</v>
      </c>
      <c r="AY35" s="140"/>
      <c r="AZ35" s="140"/>
      <c r="BA35" s="140"/>
      <c r="BB35" s="140"/>
      <c r="BC35" s="140"/>
      <c r="BD35" s="140"/>
    </row>
    <row r="36" spans="1:56" ht="20.100000000000001" customHeight="1" thickBot="1" x14ac:dyDescent="0.35">
      <c r="A36" s="34"/>
      <c r="B36" s="91" t="s">
        <v>73</v>
      </c>
      <c r="C36" s="92"/>
      <c r="D36" s="92" t="s">
        <v>246</v>
      </c>
      <c r="E36" s="92" t="s">
        <v>247</v>
      </c>
      <c r="F36" s="119">
        <v>140</v>
      </c>
      <c r="G36"/>
      <c r="H36" s="120">
        <f t="shared" si="8"/>
        <v>0</v>
      </c>
      <c r="I36" s="15">
        <f t="shared" si="9"/>
        <v>0</v>
      </c>
      <c r="K36" s="142"/>
      <c r="L36" s="142"/>
      <c r="M36" s="17"/>
      <c r="N36" s="17"/>
      <c r="O36" s="17"/>
      <c r="P36" s="17"/>
      <c r="Q36" s="17"/>
      <c r="R36" s="142"/>
      <c r="S36" s="142"/>
      <c r="T36" s="17"/>
      <c r="U36" s="17"/>
      <c r="V36" s="17"/>
      <c r="W36" s="17"/>
      <c r="X36" s="17"/>
      <c r="Y36" s="142"/>
      <c r="Z36" s="142"/>
      <c r="AA36" s="17"/>
      <c r="AB36" s="17"/>
      <c r="AC36" s="17"/>
      <c r="AD36" s="17"/>
      <c r="AE36" s="17"/>
      <c r="AF36" s="142"/>
      <c r="AG36" s="142"/>
      <c r="AH36" s="17"/>
      <c r="AI36" s="17"/>
      <c r="AJ36" s="17"/>
      <c r="AK36" s="17"/>
      <c r="AL36" s="17"/>
      <c r="AM36" s="142"/>
      <c r="AN36" s="142"/>
      <c r="AO36" s="17"/>
      <c r="AQ36" s="139">
        <f t="shared" si="0"/>
        <v>0</v>
      </c>
      <c r="AR36" s="139">
        <f t="shared" si="1"/>
        <v>0</v>
      </c>
      <c r="AS36" s="139">
        <f t="shared" si="2"/>
        <v>0</v>
      </c>
      <c r="AT36" s="139">
        <f t="shared" si="3"/>
        <v>0</v>
      </c>
      <c r="AU36" s="139" t="str">
        <f t="shared" si="4"/>
        <v>0</v>
      </c>
      <c r="AV36" s="139" t="str">
        <f t="shared" si="5"/>
        <v>0</v>
      </c>
      <c r="AW36" s="139" t="str">
        <f t="shared" si="6"/>
        <v>0</v>
      </c>
      <c r="AX36" s="139" t="str">
        <f t="shared" si="7"/>
        <v>0</v>
      </c>
      <c r="AY36" s="140"/>
      <c r="AZ36" s="140"/>
      <c r="BA36" s="140"/>
      <c r="BB36" s="140"/>
      <c r="BC36" s="140"/>
      <c r="BD36" s="140"/>
    </row>
    <row r="37" spans="1:56" ht="20.100000000000001" customHeight="1" thickBot="1" x14ac:dyDescent="0.35">
      <c r="A37" s="34"/>
      <c r="B37" s="90" t="s">
        <v>72</v>
      </c>
      <c r="C37" s="88">
        <v>0.41666666666666669</v>
      </c>
      <c r="D37" s="88" t="s">
        <v>262</v>
      </c>
      <c r="E37" s="88" t="s">
        <v>262</v>
      </c>
      <c r="F37" s="89"/>
      <c r="G37"/>
      <c r="H37" s="120">
        <f t="shared" si="8"/>
        <v>0</v>
      </c>
      <c r="I37" s="15">
        <f t="shared" si="9"/>
        <v>0</v>
      </c>
      <c r="K37" s="116"/>
      <c r="L37" s="116"/>
      <c r="M37" s="17"/>
      <c r="N37" s="17"/>
      <c r="O37" s="17"/>
      <c r="P37" s="17"/>
      <c r="Q37" s="17"/>
      <c r="R37" s="116"/>
      <c r="S37" s="116"/>
      <c r="T37" s="17"/>
      <c r="U37" s="17"/>
      <c r="V37" s="17"/>
      <c r="W37" s="17"/>
      <c r="X37" s="17"/>
      <c r="Y37" s="116"/>
      <c r="Z37" s="116"/>
      <c r="AA37" s="17"/>
      <c r="AB37" s="17"/>
      <c r="AC37" s="17"/>
      <c r="AD37" s="17"/>
      <c r="AE37" s="17"/>
      <c r="AF37" s="116"/>
      <c r="AG37" s="116"/>
      <c r="AH37" s="17"/>
      <c r="AI37" s="17"/>
      <c r="AJ37" s="17"/>
      <c r="AK37" s="17"/>
      <c r="AL37" s="17"/>
      <c r="AM37" s="116"/>
      <c r="AN37" s="116"/>
      <c r="AO37" s="17"/>
      <c r="AQ37" s="139">
        <f t="shared" si="0"/>
        <v>0</v>
      </c>
      <c r="AR37" s="139">
        <f t="shared" si="1"/>
        <v>0</v>
      </c>
      <c r="AS37" s="139">
        <f t="shared" si="2"/>
        <v>0</v>
      </c>
      <c r="AT37" s="139">
        <f t="shared" si="3"/>
        <v>0</v>
      </c>
      <c r="AU37" s="139" t="str">
        <f t="shared" si="4"/>
        <v>0</v>
      </c>
      <c r="AV37" s="139" t="str">
        <f t="shared" si="5"/>
        <v>0</v>
      </c>
      <c r="AW37" s="139" t="str">
        <f t="shared" si="6"/>
        <v>0</v>
      </c>
      <c r="AX37" s="139" t="str">
        <f t="shared" si="7"/>
        <v>0</v>
      </c>
      <c r="AY37" s="140"/>
      <c r="AZ37" s="140"/>
      <c r="BA37" s="140"/>
      <c r="BB37" s="140"/>
      <c r="BC37" s="140"/>
      <c r="BD37" s="140"/>
    </row>
    <row r="38" spans="1:56" ht="20.100000000000001" customHeight="1" thickBot="1" x14ac:dyDescent="0.35">
      <c r="A38" s="34"/>
      <c r="B38" s="91" t="s">
        <v>73</v>
      </c>
      <c r="C38" s="92"/>
      <c r="D38" s="92" t="s">
        <v>124</v>
      </c>
      <c r="E38" s="92" t="s">
        <v>125</v>
      </c>
      <c r="F38" s="119">
        <v>154</v>
      </c>
      <c r="G38"/>
      <c r="H38" s="120">
        <f t="shared" si="8"/>
        <v>0</v>
      </c>
      <c r="I38" s="15">
        <f t="shared" si="9"/>
        <v>0</v>
      </c>
      <c r="K38" s="142"/>
      <c r="L38" s="142"/>
      <c r="M38" s="17"/>
      <c r="N38" s="17"/>
      <c r="O38" s="17"/>
      <c r="P38" s="17"/>
      <c r="Q38" s="17"/>
      <c r="R38" s="142"/>
      <c r="S38" s="142"/>
      <c r="T38" s="17"/>
      <c r="U38" s="17"/>
      <c r="V38" s="17"/>
      <c r="W38" s="17"/>
      <c r="X38" s="17"/>
      <c r="Y38" s="142"/>
      <c r="Z38" s="142"/>
      <c r="AA38" s="17"/>
      <c r="AB38" s="17"/>
      <c r="AC38" s="17"/>
      <c r="AD38" s="17"/>
      <c r="AE38" s="17"/>
      <c r="AF38" s="142"/>
      <c r="AG38" s="142"/>
      <c r="AH38" s="17"/>
      <c r="AI38" s="17"/>
      <c r="AJ38" s="17"/>
      <c r="AK38" s="17"/>
      <c r="AL38" s="17"/>
      <c r="AM38" s="142"/>
      <c r="AN38" s="142"/>
      <c r="AO38" s="17"/>
      <c r="AQ38" s="139">
        <f t="shared" si="0"/>
        <v>0</v>
      </c>
      <c r="AR38" s="139">
        <f t="shared" si="1"/>
        <v>0</v>
      </c>
      <c r="AS38" s="139">
        <f t="shared" si="2"/>
        <v>0</v>
      </c>
      <c r="AT38" s="139">
        <f t="shared" si="3"/>
        <v>0</v>
      </c>
      <c r="AU38" s="139" t="str">
        <f t="shared" si="4"/>
        <v>0</v>
      </c>
      <c r="AV38" s="139" t="str">
        <f t="shared" si="5"/>
        <v>0</v>
      </c>
      <c r="AW38" s="139" t="str">
        <f t="shared" si="6"/>
        <v>0</v>
      </c>
      <c r="AX38" s="139" t="str">
        <f t="shared" si="7"/>
        <v>0</v>
      </c>
      <c r="AY38" s="140"/>
      <c r="AZ38" s="140"/>
      <c r="BA38" s="140"/>
      <c r="BB38" s="140"/>
      <c r="BC38" s="140"/>
      <c r="BD38" s="140"/>
    </row>
    <row r="39" spans="1:56" ht="20.100000000000001" customHeight="1" thickBot="1" x14ac:dyDescent="0.35">
      <c r="A39" s="35"/>
      <c r="B39" s="90" t="s">
        <v>72</v>
      </c>
      <c r="C39" s="88">
        <v>0.4375</v>
      </c>
      <c r="D39" s="88" t="s">
        <v>132</v>
      </c>
      <c r="E39" s="88" t="s">
        <v>248</v>
      </c>
      <c r="F39" s="89"/>
      <c r="G39"/>
      <c r="H39" s="120">
        <f t="shared" si="8"/>
        <v>0</v>
      </c>
      <c r="I39" s="15">
        <f t="shared" si="9"/>
        <v>0</v>
      </c>
      <c r="K39" s="116"/>
      <c r="L39" s="116"/>
      <c r="M39" s="17"/>
      <c r="N39" s="17"/>
      <c r="O39" s="17"/>
      <c r="P39" s="17"/>
      <c r="Q39" s="17"/>
      <c r="R39" s="116"/>
      <c r="S39" s="116"/>
      <c r="T39" s="17"/>
      <c r="U39" s="17"/>
      <c r="V39" s="17"/>
      <c r="W39" s="17"/>
      <c r="X39" s="17"/>
      <c r="Y39" s="116"/>
      <c r="Z39" s="116"/>
      <c r="AA39" s="17"/>
      <c r="AB39" s="17"/>
      <c r="AC39" s="17"/>
      <c r="AD39" s="17"/>
      <c r="AE39" s="17"/>
      <c r="AF39" s="116"/>
      <c r="AG39" s="116"/>
      <c r="AH39" s="17"/>
      <c r="AI39" s="17"/>
      <c r="AJ39" s="17"/>
      <c r="AK39" s="17"/>
      <c r="AL39" s="17"/>
      <c r="AM39" s="116"/>
      <c r="AN39" s="116"/>
      <c r="AO39" s="17"/>
      <c r="AQ39" s="139">
        <f t="shared" si="0"/>
        <v>0</v>
      </c>
      <c r="AR39" s="139">
        <f t="shared" si="1"/>
        <v>0</v>
      </c>
      <c r="AS39" s="139">
        <f t="shared" si="2"/>
        <v>0</v>
      </c>
      <c r="AT39" s="139">
        <f t="shared" si="3"/>
        <v>0</v>
      </c>
      <c r="AU39" s="139" t="str">
        <f t="shared" si="4"/>
        <v>0</v>
      </c>
      <c r="AV39" s="139" t="str">
        <f t="shared" si="5"/>
        <v>0</v>
      </c>
      <c r="AW39" s="139" t="str">
        <f t="shared" si="6"/>
        <v>0</v>
      </c>
      <c r="AX39" s="139" t="str">
        <f t="shared" si="7"/>
        <v>0</v>
      </c>
      <c r="AY39" s="140"/>
      <c r="AZ39" s="140"/>
      <c r="BA39" s="140"/>
      <c r="BB39" s="140"/>
      <c r="BC39" s="140"/>
      <c r="BD39" s="140"/>
    </row>
    <row r="40" spans="1:56" ht="20.100000000000001" customHeight="1" thickBot="1" x14ac:dyDescent="0.35">
      <c r="A40" s="35"/>
      <c r="B40" s="91" t="s">
        <v>73</v>
      </c>
      <c r="C40" s="92"/>
      <c r="D40" s="92" t="s">
        <v>126</v>
      </c>
      <c r="E40" s="92" t="s">
        <v>127</v>
      </c>
      <c r="F40" s="119">
        <v>156</v>
      </c>
      <c r="G40"/>
      <c r="H40" s="120">
        <f>SUM(AQ40:AT40)</f>
        <v>0</v>
      </c>
      <c r="I40" s="15">
        <f>SUM(AU40:AX40)</f>
        <v>0</v>
      </c>
      <c r="K40" s="142"/>
      <c r="L40" s="142"/>
      <c r="M40" s="17"/>
      <c r="N40" s="17"/>
      <c r="O40" s="17"/>
      <c r="P40" s="17"/>
      <c r="Q40" s="17"/>
      <c r="R40" s="142"/>
      <c r="S40" s="142"/>
      <c r="T40" s="17"/>
      <c r="U40" s="17"/>
      <c r="V40" s="17"/>
      <c r="W40" s="17"/>
      <c r="X40" s="17"/>
      <c r="Y40" s="142"/>
      <c r="Z40" s="142"/>
      <c r="AA40" s="17"/>
      <c r="AB40" s="17"/>
      <c r="AC40" s="17"/>
      <c r="AD40" s="17"/>
      <c r="AE40" s="17"/>
      <c r="AF40" s="142"/>
      <c r="AG40" s="142"/>
      <c r="AH40" s="17"/>
      <c r="AI40" s="17"/>
      <c r="AJ40" s="17"/>
      <c r="AK40" s="17"/>
      <c r="AL40" s="17"/>
      <c r="AM40" s="142"/>
      <c r="AN40" s="142"/>
      <c r="AO40" s="17"/>
      <c r="AQ40" s="139">
        <f t="shared" si="0"/>
        <v>0</v>
      </c>
      <c r="AR40" s="139">
        <f t="shared" si="1"/>
        <v>0</v>
      </c>
      <c r="AS40" s="139">
        <f t="shared" si="2"/>
        <v>0</v>
      </c>
      <c r="AT40" s="139">
        <f t="shared" si="3"/>
        <v>0</v>
      </c>
      <c r="AU40" s="139" t="str">
        <f t="shared" si="4"/>
        <v>0</v>
      </c>
      <c r="AV40" s="139" t="str">
        <f t="shared" si="5"/>
        <v>0</v>
      </c>
      <c r="AW40" s="139" t="str">
        <f t="shared" si="6"/>
        <v>0</v>
      </c>
      <c r="AX40" s="139" t="str">
        <f t="shared" si="7"/>
        <v>0</v>
      </c>
      <c r="AY40" s="140"/>
      <c r="AZ40" s="140"/>
      <c r="BA40" s="140"/>
      <c r="BB40" s="140"/>
      <c r="BC40" s="140"/>
      <c r="BD40" s="140"/>
    </row>
    <row r="41" spans="1:56" ht="20.100000000000001" customHeight="1" thickBot="1" x14ac:dyDescent="0.35">
      <c r="A41" s="35"/>
      <c r="B41" s="90" t="s">
        <v>72</v>
      </c>
      <c r="C41" s="88">
        <v>0.47916666666666669</v>
      </c>
      <c r="D41" s="88" t="s">
        <v>262</v>
      </c>
      <c r="E41" s="88" t="s">
        <v>262</v>
      </c>
      <c r="F41" s="135"/>
      <c r="G41"/>
      <c r="H41" s="120">
        <f t="shared" si="8"/>
        <v>0</v>
      </c>
      <c r="I41" s="15">
        <f t="shared" si="9"/>
        <v>0</v>
      </c>
      <c r="K41" s="116"/>
      <c r="L41" s="116"/>
      <c r="M41" s="17"/>
      <c r="N41" s="17"/>
      <c r="O41" s="17"/>
      <c r="P41" s="17"/>
      <c r="Q41" s="17"/>
      <c r="R41" s="116"/>
      <c r="S41" s="116"/>
      <c r="T41" s="17"/>
      <c r="U41" s="17"/>
      <c r="V41" s="17"/>
      <c r="W41" s="17"/>
      <c r="X41" s="17"/>
      <c r="Y41" s="116"/>
      <c r="Z41" s="116"/>
      <c r="AA41" s="17"/>
      <c r="AB41" s="17"/>
      <c r="AC41" s="17"/>
      <c r="AD41" s="17"/>
      <c r="AE41" s="17"/>
      <c r="AF41" s="116"/>
      <c r="AG41" s="116"/>
      <c r="AH41" s="17"/>
      <c r="AI41" s="17"/>
      <c r="AJ41" s="17"/>
      <c r="AK41" s="17"/>
      <c r="AL41" s="17"/>
      <c r="AM41" s="116"/>
      <c r="AN41" s="116"/>
      <c r="AO41" s="17"/>
      <c r="AQ41" s="139">
        <f t="shared" si="0"/>
        <v>0</v>
      </c>
      <c r="AR41" s="139">
        <f t="shared" si="1"/>
        <v>0</v>
      </c>
      <c r="AS41" s="139">
        <f t="shared" si="2"/>
        <v>0</v>
      </c>
      <c r="AT41" s="139">
        <f t="shared" si="3"/>
        <v>0</v>
      </c>
      <c r="AU41" s="139" t="str">
        <f t="shared" si="4"/>
        <v>0</v>
      </c>
      <c r="AV41" s="139" t="str">
        <f t="shared" si="5"/>
        <v>0</v>
      </c>
      <c r="AW41" s="139" t="str">
        <f t="shared" si="6"/>
        <v>0</v>
      </c>
      <c r="AX41" s="139" t="str">
        <f t="shared" si="7"/>
        <v>0</v>
      </c>
      <c r="AY41" s="140"/>
      <c r="AZ41" s="140"/>
      <c r="BA41" s="140"/>
      <c r="BB41" s="140"/>
      <c r="BC41" s="140"/>
      <c r="BD41" s="140"/>
    </row>
    <row r="42" spans="1:56" ht="20.100000000000001" customHeight="1" thickBot="1" x14ac:dyDescent="0.35">
      <c r="A42" s="35"/>
      <c r="B42" s="91" t="s">
        <v>73</v>
      </c>
      <c r="C42" s="92"/>
      <c r="D42" s="132" t="s">
        <v>283</v>
      </c>
      <c r="E42" s="132" t="s">
        <v>283</v>
      </c>
      <c r="F42" s="119">
        <v>112</v>
      </c>
      <c r="G42"/>
      <c r="H42" s="120">
        <f>SUM(AQ42:AT42)</f>
        <v>0</v>
      </c>
      <c r="I42" s="15">
        <f>SUM(AU42:AX42)</f>
        <v>0</v>
      </c>
      <c r="J42" s="32"/>
      <c r="K42" s="142"/>
      <c r="L42" s="142"/>
      <c r="M42" s="17"/>
      <c r="N42" s="17"/>
      <c r="O42" s="17"/>
      <c r="P42" s="17"/>
      <c r="Q42" s="17"/>
      <c r="R42" s="142"/>
      <c r="S42" s="142"/>
      <c r="T42" s="17"/>
      <c r="U42" s="17"/>
      <c r="V42" s="17"/>
      <c r="W42" s="17"/>
      <c r="X42" s="17"/>
      <c r="Y42" s="142"/>
      <c r="Z42" s="142"/>
      <c r="AA42" s="17"/>
      <c r="AB42" s="17"/>
      <c r="AC42" s="17"/>
      <c r="AD42" s="17"/>
      <c r="AE42" s="17"/>
      <c r="AF42" s="142"/>
      <c r="AG42" s="142"/>
      <c r="AH42" s="17"/>
      <c r="AI42" s="17"/>
      <c r="AJ42" s="17"/>
      <c r="AK42" s="17"/>
      <c r="AL42" s="17"/>
      <c r="AM42" s="142"/>
      <c r="AN42" s="142"/>
      <c r="AO42" s="17"/>
      <c r="AQ42" s="139">
        <f t="shared" si="0"/>
        <v>0</v>
      </c>
      <c r="AR42" s="139">
        <f t="shared" si="1"/>
        <v>0</v>
      </c>
      <c r="AS42" s="139">
        <f t="shared" si="2"/>
        <v>0</v>
      </c>
      <c r="AT42" s="139">
        <f t="shared" si="3"/>
        <v>0</v>
      </c>
      <c r="AU42" s="139" t="str">
        <f t="shared" si="4"/>
        <v>0</v>
      </c>
      <c r="AV42" s="139" t="str">
        <f t="shared" si="5"/>
        <v>0</v>
      </c>
      <c r="AW42" s="139" t="str">
        <f t="shared" si="6"/>
        <v>0</v>
      </c>
      <c r="AX42" s="139" t="str">
        <f t="shared" si="7"/>
        <v>0</v>
      </c>
      <c r="AY42" s="140"/>
      <c r="AZ42" s="140"/>
      <c r="BA42" s="140"/>
      <c r="BB42" s="140"/>
      <c r="BC42" s="140"/>
      <c r="BD42" s="140"/>
    </row>
    <row r="43" spans="1:56" ht="20.100000000000001" customHeight="1" thickBot="1" x14ac:dyDescent="0.35">
      <c r="A43" s="35"/>
      <c r="B43" s="90" t="s">
        <v>72</v>
      </c>
      <c r="C43" s="88">
        <v>0.5</v>
      </c>
      <c r="D43" s="88" t="s">
        <v>232</v>
      </c>
      <c r="E43" s="88" t="s">
        <v>232</v>
      </c>
      <c r="F43" s="89"/>
      <c r="G43"/>
      <c r="H43" s="120">
        <f>SUM(AQ43:AT43)</f>
        <v>0</v>
      </c>
      <c r="I43" s="15">
        <f t="shared" ref="I43" si="10">SUM(AU43:AX43)</f>
        <v>0</v>
      </c>
      <c r="J43" s="32"/>
      <c r="K43" s="116"/>
      <c r="L43" s="116"/>
      <c r="M43" s="17"/>
      <c r="N43" s="17"/>
      <c r="O43" s="17"/>
      <c r="P43" s="17"/>
      <c r="Q43" s="17"/>
      <c r="R43" s="116"/>
      <c r="S43" s="116"/>
      <c r="T43" s="17"/>
      <c r="U43" s="17"/>
      <c r="V43" s="17"/>
      <c r="W43" s="17"/>
      <c r="X43" s="17"/>
      <c r="Y43" s="116"/>
      <c r="Z43" s="116"/>
      <c r="AA43" s="17"/>
      <c r="AB43" s="17"/>
      <c r="AC43" s="17"/>
      <c r="AD43" s="17"/>
      <c r="AE43" s="17"/>
      <c r="AF43" s="116"/>
      <c r="AG43" s="116"/>
      <c r="AH43" s="17"/>
      <c r="AI43" s="17"/>
      <c r="AJ43" s="17"/>
      <c r="AK43" s="17"/>
      <c r="AL43" s="17"/>
      <c r="AM43" s="116"/>
      <c r="AN43" s="116"/>
      <c r="AO43" s="17"/>
      <c r="AQ43" s="139">
        <f t="shared" si="0"/>
        <v>0</v>
      </c>
      <c r="AR43" s="139">
        <f t="shared" si="1"/>
        <v>0</v>
      </c>
      <c r="AS43" s="139">
        <f t="shared" si="2"/>
        <v>0</v>
      </c>
      <c r="AT43" s="139">
        <f t="shared" si="3"/>
        <v>0</v>
      </c>
      <c r="AU43" s="139" t="str">
        <f t="shared" si="4"/>
        <v>0</v>
      </c>
      <c r="AV43" s="139" t="str">
        <f t="shared" si="5"/>
        <v>0</v>
      </c>
      <c r="AW43" s="139" t="str">
        <f t="shared" si="6"/>
        <v>0</v>
      </c>
      <c r="AX43" s="139" t="str">
        <f t="shared" si="7"/>
        <v>0</v>
      </c>
      <c r="AY43" s="140"/>
      <c r="AZ43" s="140"/>
      <c r="BA43" s="140"/>
      <c r="BB43" s="140"/>
      <c r="BC43" s="140"/>
      <c r="BD43" s="140"/>
    </row>
    <row r="44" spans="1:56" ht="20.100000000000001" customHeight="1" thickBot="1" x14ac:dyDescent="0.35">
      <c r="A44" s="35"/>
      <c r="B44" s="91" t="s">
        <v>73</v>
      </c>
      <c r="C44" s="92"/>
      <c r="D44" s="92" t="s">
        <v>257</v>
      </c>
      <c r="E44" s="92" t="s">
        <v>258</v>
      </c>
      <c r="F44" s="119">
        <v>140</v>
      </c>
      <c r="G44"/>
      <c r="H44" s="120">
        <f>SUM(AQ44:AT44)</f>
        <v>0</v>
      </c>
      <c r="I44" s="15">
        <f>SUM(AU44:AX44)</f>
        <v>0</v>
      </c>
      <c r="J44" s="32"/>
      <c r="K44" s="142"/>
      <c r="L44" s="142"/>
      <c r="M44" s="17"/>
      <c r="N44" s="17"/>
      <c r="O44" s="17"/>
      <c r="P44" s="17"/>
      <c r="Q44" s="17"/>
      <c r="R44" s="142"/>
      <c r="S44" s="142"/>
      <c r="T44" s="17"/>
      <c r="U44" s="17"/>
      <c r="V44" s="17"/>
      <c r="W44" s="17"/>
      <c r="X44" s="17"/>
      <c r="Y44" s="142"/>
      <c r="Z44" s="142"/>
      <c r="AA44" s="17"/>
      <c r="AB44" s="17"/>
      <c r="AC44" s="17"/>
      <c r="AD44" s="17"/>
      <c r="AE44" s="17"/>
      <c r="AF44" s="142"/>
      <c r="AG44" s="142"/>
      <c r="AH44" s="17"/>
      <c r="AI44" s="17"/>
      <c r="AJ44" s="17"/>
      <c r="AK44" s="17"/>
      <c r="AL44" s="17"/>
      <c r="AM44" s="142"/>
      <c r="AN44" s="142"/>
      <c r="AO44" s="17"/>
      <c r="AQ44" s="139">
        <f t="shared" si="0"/>
        <v>0</v>
      </c>
      <c r="AR44" s="139">
        <f t="shared" si="1"/>
        <v>0</v>
      </c>
      <c r="AS44" s="139">
        <f t="shared" si="2"/>
        <v>0</v>
      </c>
      <c r="AT44" s="139">
        <f t="shared" si="3"/>
        <v>0</v>
      </c>
      <c r="AU44" s="139" t="str">
        <f>IF(AQ44&gt;0,($F44*AQ44*$F$14),"0")</f>
        <v>0</v>
      </c>
      <c r="AV44" s="139" t="str">
        <f t="shared" si="5"/>
        <v>0</v>
      </c>
      <c r="AW44" s="139" t="str">
        <f t="shared" si="6"/>
        <v>0</v>
      </c>
      <c r="AX44" s="139" t="str">
        <f t="shared" si="7"/>
        <v>0</v>
      </c>
      <c r="AY44" s="140"/>
      <c r="AZ44" s="140"/>
      <c r="BA44" s="140"/>
      <c r="BB44" s="140"/>
      <c r="BC44" s="140"/>
      <c r="BD44" s="140"/>
    </row>
    <row r="45" spans="1:56" ht="20.100000000000001" customHeight="1" thickBot="1" x14ac:dyDescent="0.35">
      <c r="A45" s="34"/>
      <c r="B45" s="90" t="s">
        <v>72</v>
      </c>
      <c r="C45" s="88">
        <v>0.54166666666666663</v>
      </c>
      <c r="D45" s="88" t="s">
        <v>262</v>
      </c>
      <c r="E45" s="88" t="s">
        <v>262</v>
      </c>
      <c r="F45" s="89"/>
      <c r="G45"/>
      <c r="H45" s="120">
        <f t="shared" si="8"/>
        <v>0</v>
      </c>
      <c r="I45" s="15">
        <f t="shared" si="9"/>
        <v>0</v>
      </c>
      <c r="K45" s="116"/>
      <c r="L45" s="116"/>
      <c r="M45" s="17"/>
      <c r="N45" s="17"/>
      <c r="O45" s="17"/>
      <c r="P45" s="17"/>
      <c r="Q45" s="17"/>
      <c r="R45" s="116"/>
      <c r="S45" s="116"/>
      <c r="T45" s="17"/>
      <c r="U45" s="17"/>
      <c r="V45" s="17"/>
      <c r="W45" s="17"/>
      <c r="X45" s="17"/>
      <c r="Y45" s="116"/>
      <c r="Z45" s="116"/>
      <c r="AA45" s="17"/>
      <c r="AB45" s="17"/>
      <c r="AC45" s="17"/>
      <c r="AD45" s="17"/>
      <c r="AE45" s="17"/>
      <c r="AF45" s="116"/>
      <c r="AG45" s="116"/>
      <c r="AH45" s="17"/>
      <c r="AI45" s="17"/>
      <c r="AJ45" s="17"/>
      <c r="AK45" s="17"/>
      <c r="AL45" s="17"/>
      <c r="AM45" s="116"/>
      <c r="AN45" s="116"/>
      <c r="AO45" s="17"/>
      <c r="AQ45" s="139">
        <f t="shared" si="0"/>
        <v>0</v>
      </c>
      <c r="AR45" s="139">
        <f t="shared" si="1"/>
        <v>0</v>
      </c>
      <c r="AS45" s="139">
        <f t="shared" si="2"/>
        <v>0</v>
      </c>
      <c r="AT45" s="139">
        <f t="shared" si="3"/>
        <v>0</v>
      </c>
      <c r="AU45" s="139" t="str">
        <f t="shared" si="4"/>
        <v>0</v>
      </c>
      <c r="AV45" s="139" t="str">
        <f t="shared" si="5"/>
        <v>0</v>
      </c>
      <c r="AW45" s="139" t="str">
        <f t="shared" si="6"/>
        <v>0</v>
      </c>
      <c r="AX45" s="139" t="str">
        <f t="shared" si="7"/>
        <v>0</v>
      </c>
      <c r="AY45" s="140"/>
      <c r="AZ45" s="140"/>
      <c r="BA45" s="140"/>
      <c r="BB45" s="140"/>
      <c r="BC45" s="140"/>
      <c r="BD45" s="140"/>
    </row>
    <row r="46" spans="1:56" ht="20.100000000000001" customHeight="1" thickBot="1" x14ac:dyDescent="0.35">
      <c r="A46" s="35"/>
      <c r="B46" s="91" t="s">
        <v>73</v>
      </c>
      <c r="C46" s="92"/>
      <c r="D46" s="92" t="s">
        <v>165</v>
      </c>
      <c r="E46" s="92" t="s">
        <v>166</v>
      </c>
      <c r="F46" s="119">
        <v>132</v>
      </c>
      <c r="G46"/>
      <c r="H46" s="120">
        <f t="shared" si="8"/>
        <v>0</v>
      </c>
      <c r="I46" s="15">
        <f t="shared" si="9"/>
        <v>0</v>
      </c>
      <c r="K46" s="142"/>
      <c r="L46" s="142"/>
      <c r="M46" s="17"/>
      <c r="N46" s="17"/>
      <c r="O46" s="17"/>
      <c r="P46" s="17"/>
      <c r="Q46" s="17"/>
      <c r="R46" s="142"/>
      <c r="S46" s="142"/>
      <c r="T46" s="17"/>
      <c r="U46" s="17"/>
      <c r="V46" s="17"/>
      <c r="W46" s="17"/>
      <c r="X46" s="17"/>
      <c r="Y46" s="142"/>
      <c r="Z46" s="142"/>
      <c r="AA46" s="17"/>
      <c r="AB46" s="17"/>
      <c r="AC46" s="17"/>
      <c r="AD46" s="17"/>
      <c r="AE46" s="17"/>
      <c r="AF46" s="142"/>
      <c r="AG46" s="142"/>
      <c r="AH46" s="17"/>
      <c r="AI46" s="17"/>
      <c r="AJ46" s="17"/>
      <c r="AK46" s="17"/>
      <c r="AL46" s="17"/>
      <c r="AM46" s="142"/>
      <c r="AN46" s="142"/>
      <c r="AO46" s="17"/>
      <c r="AQ46" s="139">
        <f t="shared" si="0"/>
        <v>0</v>
      </c>
      <c r="AR46" s="139">
        <f t="shared" si="1"/>
        <v>0</v>
      </c>
      <c r="AS46" s="139">
        <f t="shared" si="2"/>
        <v>0</v>
      </c>
      <c r="AT46" s="139">
        <f t="shared" si="3"/>
        <v>0</v>
      </c>
      <c r="AU46" s="139" t="str">
        <f t="shared" si="4"/>
        <v>0</v>
      </c>
      <c r="AV46" s="139" t="str">
        <f t="shared" si="5"/>
        <v>0</v>
      </c>
      <c r="AW46" s="139" t="str">
        <f t="shared" si="6"/>
        <v>0</v>
      </c>
      <c r="AX46" s="139" t="str">
        <f t="shared" si="7"/>
        <v>0</v>
      </c>
      <c r="AY46" s="140"/>
      <c r="AZ46" s="140"/>
      <c r="BA46" s="140"/>
      <c r="BB46" s="140"/>
      <c r="BC46" s="140"/>
      <c r="BD46" s="140"/>
    </row>
    <row r="47" spans="1:56" ht="20.100000000000001" customHeight="1" thickBot="1" x14ac:dyDescent="0.35">
      <c r="A47" s="34"/>
      <c r="B47" s="90" t="s">
        <v>72</v>
      </c>
      <c r="C47" s="88">
        <v>0.5625</v>
      </c>
      <c r="D47" s="88" t="s">
        <v>232</v>
      </c>
      <c r="E47" s="88" t="s">
        <v>232</v>
      </c>
      <c r="F47" s="89"/>
      <c r="G47"/>
      <c r="H47" s="120">
        <f t="shared" si="8"/>
        <v>0</v>
      </c>
      <c r="I47" s="15">
        <f t="shared" si="9"/>
        <v>0</v>
      </c>
      <c r="K47" s="116"/>
      <c r="L47" s="116"/>
      <c r="M47" s="17"/>
      <c r="N47" s="17"/>
      <c r="O47" s="17"/>
      <c r="P47" s="17"/>
      <c r="Q47" s="17"/>
      <c r="R47" s="116"/>
      <c r="S47" s="116"/>
      <c r="T47" s="17"/>
      <c r="U47" s="17"/>
      <c r="V47" s="17"/>
      <c r="W47" s="17"/>
      <c r="X47" s="17"/>
      <c r="Y47" s="116"/>
      <c r="Z47" s="116"/>
      <c r="AA47" s="17"/>
      <c r="AB47" s="17"/>
      <c r="AC47" s="17"/>
      <c r="AD47" s="17"/>
      <c r="AE47" s="17"/>
      <c r="AF47" s="116"/>
      <c r="AG47" s="116"/>
      <c r="AH47" s="17"/>
      <c r="AI47" s="17"/>
      <c r="AJ47" s="17"/>
      <c r="AK47" s="17"/>
      <c r="AL47" s="17"/>
      <c r="AM47" s="116"/>
      <c r="AN47" s="116"/>
      <c r="AO47" s="17"/>
      <c r="AQ47" s="139">
        <f t="shared" si="0"/>
        <v>0</v>
      </c>
      <c r="AR47" s="139">
        <f t="shared" si="1"/>
        <v>0</v>
      </c>
      <c r="AS47" s="139">
        <f t="shared" si="2"/>
        <v>0</v>
      </c>
      <c r="AT47" s="139">
        <f t="shared" si="3"/>
        <v>0</v>
      </c>
      <c r="AU47" s="139" t="str">
        <f t="shared" si="4"/>
        <v>0</v>
      </c>
      <c r="AV47" s="139" t="str">
        <f t="shared" si="5"/>
        <v>0</v>
      </c>
      <c r="AW47" s="139" t="str">
        <f t="shared" si="6"/>
        <v>0</v>
      </c>
      <c r="AX47" s="139" t="str">
        <f t="shared" si="7"/>
        <v>0</v>
      </c>
      <c r="AY47" s="140"/>
      <c r="AZ47" s="140"/>
      <c r="BA47" s="140"/>
      <c r="BB47" s="140"/>
      <c r="BC47" s="140"/>
      <c r="BD47" s="140"/>
    </row>
    <row r="48" spans="1:56" ht="20.100000000000001" customHeight="1" thickBot="1" x14ac:dyDescent="0.35">
      <c r="A48" s="34"/>
      <c r="B48" s="91" t="s">
        <v>73</v>
      </c>
      <c r="C48" s="92"/>
      <c r="D48" s="93" t="s">
        <v>148</v>
      </c>
      <c r="E48" s="93" t="s">
        <v>149</v>
      </c>
      <c r="F48" s="119">
        <v>114</v>
      </c>
      <c r="G48"/>
      <c r="H48" s="120">
        <f t="shared" si="8"/>
        <v>0</v>
      </c>
      <c r="I48" s="15">
        <f t="shared" si="9"/>
        <v>0</v>
      </c>
      <c r="K48" s="142"/>
      <c r="L48" s="142"/>
      <c r="M48" s="17"/>
      <c r="N48" s="17"/>
      <c r="O48" s="17"/>
      <c r="P48" s="17"/>
      <c r="Q48" s="17"/>
      <c r="R48" s="142"/>
      <c r="S48" s="142"/>
      <c r="T48" s="17"/>
      <c r="U48" s="17"/>
      <c r="V48" s="17"/>
      <c r="W48" s="17"/>
      <c r="X48" s="17"/>
      <c r="Y48" s="142"/>
      <c r="Z48" s="142"/>
      <c r="AA48" s="17"/>
      <c r="AB48" s="17"/>
      <c r="AC48" s="17"/>
      <c r="AD48" s="17"/>
      <c r="AE48" s="17"/>
      <c r="AF48" s="142"/>
      <c r="AG48" s="142"/>
      <c r="AH48" s="17"/>
      <c r="AI48" s="17"/>
      <c r="AJ48" s="17"/>
      <c r="AK48" s="17"/>
      <c r="AL48" s="17"/>
      <c r="AM48" s="142"/>
      <c r="AN48" s="142"/>
      <c r="AO48" s="17"/>
      <c r="AQ48" s="139">
        <f t="shared" si="0"/>
        <v>0</v>
      </c>
      <c r="AR48" s="139">
        <f t="shared" si="1"/>
        <v>0</v>
      </c>
      <c r="AS48" s="139">
        <f t="shared" si="2"/>
        <v>0</v>
      </c>
      <c r="AT48" s="139">
        <f t="shared" si="3"/>
        <v>0</v>
      </c>
      <c r="AU48" s="139" t="str">
        <f t="shared" si="4"/>
        <v>0</v>
      </c>
      <c r="AV48" s="139" t="str">
        <f t="shared" si="5"/>
        <v>0</v>
      </c>
      <c r="AW48" s="139" t="str">
        <f t="shared" si="6"/>
        <v>0</v>
      </c>
      <c r="AX48" s="139" t="str">
        <f t="shared" si="7"/>
        <v>0</v>
      </c>
      <c r="AY48" s="140"/>
      <c r="AZ48" s="140"/>
      <c r="BA48" s="140"/>
      <c r="BB48" s="140"/>
      <c r="BC48" s="140"/>
      <c r="BD48" s="140"/>
    </row>
    <row r="49" spans="1:56" ht="20.100000000000001" customHeight="1" thickBot="1" x14ac:dyDescent="0.35">
      <c r="A49" s="34"/>
      <c r="B49" s="91" t="s">
        <v>73</v>
      </c>
      <c r="C49" s="92"/>
      <c r="D49" s="93" t="s">
        <v>250</v>
      </c>
      <c r="E49" s="93" t="s">
        <v>251</v>
      </c>
      <c r="F49" s="119">
        <v>161</v>
      </c>
      <c r="G49"/>
      <c r="H49" s="120">
        <f t="shared" si="8"/>
        <v>0</v>
      </c>
      <c r="I49" s="15">
        <f t="shared" si="9"/>
        <v>0</v>
      </c>
      <c r="K49" s="142"/>
      <c r="L49" s="142"/>
      <c r="M49" s="17"/>
      <c r="N49" s="17"/>
      <c r="O49" s="17"/>
      <c r="P49" s="17"/>
      <c r="Q49" s="17"/>
      <c r="R49" s="142"/>
      <c r="S49" s="142"/>
      <c r="T49" s="17"/>
      <c r="U49" s="17"/>
      <c r="V49" s="17"/>
      <c r="W49" s="17"/>
      <c r="X49" s="17"/>
      <c r="Y49" s="142"/>
      <c r="Z49" s="142"/>
      <c r="AA49" s="17"/>
      <c r="AB49" s="17"/>
      <c r="AC49" s="17"/>
      <c r="AD49" s="17"/>
      <c r="AE49" s="17"/>
      <c r="AF49" s="142"/>
      <c r="AG49" s="142"/>
      <c r="AH49" s="17"/>
      <c r="AI49" s="17"/>
      <c r="AJ49" s="17"/>
      <c r="AK49" s="17"/>
      <c r="AL49" s="17"/>
      <c r="AM49" s="142"/>
      <c r="AN49" s="142"/>
      <c r="AO49" s="17"/>
      <c r="AQ49" s="139">
        <f t="shared" si="0"/>
        <v>0</v>
      </c>
      <c r="AR49" s="139">
        <f t="shared" si="1"/>
        <v>0</v>
      </c>
      <c r="AS49" s="139">
        <f t="shared" si="2"/>
        <v>0</v>
      </c>
      <c r="AT49" s="139">
        <f t="shared" si="3"/>
        <v>0</v>
      </c>
      <c r="AU49" s="139" t="str">
        <f t="shared" si="4"/>
        <v>0</v>
      </c>
      <c r="AV49" s="139" t="str">
        <f t="shared" si="5"/>
        <v>0</v>
      </c>
      <c r="AW49" s="139" t="str">
        <f t="shared" si="6"/>
        <v>0</v>
      </c>
      <c r="AX49" s="139" t="str">
        <f t="shared" si="7"/>
        <v>0</v>
      </c>
      <c r="AY49" s="140"/>
      <c r="AZ49" s="140"/>
      <c r="BA49" s="140"/>
      <c r="BB49" s="140"/>
      <c r="BC49" s="140"/>
      <c r="BD49" s="140"/>
    </row>
    <row r="50" spans="1:56" ht="22.5" customHeight="1" thickBot="1" x14ac:dyDescent="0.35">
      <c r="A50" s="34"/>
      <c r="B50" s="90" t="s">
        <v>72</v>
      </c>
      <c r="C50" s="88">
        <v>0.625</v>
      </c>
      <c r="D50" s="88" t="s">
        <v>152</v>
      </c>
      <c r="E50" s="88" t="s">
        <v>187</v>
      </c>
      <c r="F50" s="89"/>
      <c r="G50"/>
      <c r="H50" s="120">
        <f t="shared" si="8"/>
        <v>0</v>
      </c>
      <c r="I50" s="15">
        <f t="shared" si="9"/>
        <v>0</v>
      </c>
      <c r="K50" s="116"/>
      <c r="L50" s="116"/>
      <c r="M50" s="17"/>
      <c r="N50" s="17"/>
      <c r="O50" s="17"/>
      <c r="P50" s="17"/>
      <c r="Q50" s="17"/>
      <c r="R50" s="116"/>
      <c r="S50" s="116"/>
      <c r="T50" s="17"/>
      <c r="U50" s="17"/>
      <c r="V50" s="17"/>
      <c r="W50" s="17"/>
      <c r="X50" s="17"/>
      <c r="Y50" s="116"/>
      <c r="Z50" s="116"/>
      <c r="AA50" s="17"/>
      <c r="AB50" s="17"/>
      <c r="AC50" s="17"/>
      <c r="AD50" s="17"/>
      <c r="AE50" s="17"/>
      <c r="AF50" s="116"/>
      <c r="AG50" s="116"/>
      <c r="AH50" s="17"/>
      <c r="AI50" s="17"/>
      <c r="AJ50" s="17"/>
      <c r="AK50" s="17"/>
      <c r="AL50" s="17"/>
      <c r="AM50" s="116"/>
      <c r="AN50" s="116"/>
      <c r="AO50" s="17"/>
      <c r="AQ50" s="139">
        <f t="shared" si="0"/>
        <v>0</v>
      </c>
      <c r="AR50" s="139">
        <f t="shared" si="1"/>
        <v>0</v>
      </c>
      <c r="AS50" s="139">
        <f t="shared" si="2"/>
        <v>0</v>
      </c>
      <c r="AT50" s="139">
        <f t="shared" si="3"/>
        <v>0</v>
      </c>
      <c r="AU50" s="139" t="str">
        <f t="shared" si="4"/>
        <v>0</v>
      </c>
      <c r="AV50" s="139" t="str">
        <f t="shared" si="5"/>
        <v>0</v>
      </c>
      <c r="AW50" s="139" t="str">
        <f t="shared" si="6"/>
        <v>0</v>
      </c>
      <c r="AX50" s="139" t="str">
        <f t="shared" si="7"/>
        <v>0</v>
      </c>
      <c r="AY50" s="140"/>
      <c r="AZ50" s="140"/>
      <c r="BA50" s="140"/>
      <c r="BB50" s="140"/>
      <c r="BC50" s="140"/>
      <c r="BD50" s="140"/>
    </row>
    <row r="51" spans="1:56" ht="20.100000000000001" customHeight="1" thickBot="1" x14ac:dyDescent="0.35">
      <c r="A51" s="34"/>
      <c r="B51" s="90" t="s">
        <v>72</v>
      </c>
      <c r="C51" s="88">
        <v>0.64583333333333337</v>
      </c>
      <c r="D51" s="88" t="s">
        <v>186</v>
      </c>
      <c r="E51" s="88" t="s">
        <v>188</v>
      </c>
      <c r="F51" s="89"/>
      <c r="G51"/>
      <c r="H51" s="120">
        <f t="shared" si="8"/>
        <v>0</v>
      </c>
      <c r="I51" s="15">
        <f t="shared" si="9"/>
        <v>0</v>
      </c>
      <c r="K51" s="116"/>
      <c r="L51" s="116"/>
      <c r="M51" s="17"/>
      <c r="N51" s="17"/>
      <c r="O51" s="17"/>
      <c r="P51" s="17"/>
      <c r="Q51" s="17"/>
      <c r="R51" s="116"/>
      <c r="S51" s="116"/>
      <c r="T51" s="17"/>
      <c r="U51" s="17"/>
      <c r="V51" s="17"/>
      <c r="W51" s="17"/>
      <c r="X51" s="17"/>
      <c r="Y51" s="116"/>
      <c r="Z51" s="116"/>
      <c r="AA51" s="17"/>
      <c r="AB51" s="17"/>
      <c r="AC51" s="17"/>
      <c r="AD51" s="17"/>
      <c r="AE51" s="17"/>
      <c r="AF51" s="116"/>
      <c r="AG51" s="116"/>
      <c r="AH51" s="17"/>
      <c r="AI51" s="17"/>
      <c r="AJ51" s="17"/>
      <c r="AK51" s="17"/>
      <c r="AL51" s="17"/>
      <c r="AM51" s="116"/>
      <c r="AN51" s="116"/>
      <c r="AO51" s="17"/>
      <c r="AQ51" s="139">
        <f t="shared" si="0"/>
        <v>0</v>
      </c>
      <c r="AR51" s="139">
        <f t="shared" si="1"/>
        <v>0</v>
      </c>
      <c r="AS51" s="139">
        <f t="shared" si="2"/>
        <v>0</v>
      </c>
      <c r="AT51" s="139">
        <f t="shared" si="3"/>
        <v>0</v>
      </c>
      <c r="AU51" s="139" t="str">
        <f t="shared" si="4"/>
        <v>0</v>
      </c>
      <c r="AV51" s="139" t="str">
        <f t="shared" si="5"/>
        <v>0</v>
      </c>
      <c r="AW51" s="139" t="str">
        <f t="shared" si="6"/>
        <v>0</v>
      </c>
      <c r="AX51" s="139" t="str">
        <f t="shared" si="7"/>
        <v>0</v>
      </c>
      <c r="AY51" s="140"/>
      <c r="AZ51" s="140"/>
      <c r="BA51" s="140"/>
      <c r="BB51" s="140"/>
      <c r="BC51" s="140"/>
      <c r="BD51" s="140"/>
    </row>
    <row r="52" spans="1:56" ht="20.100000000000001" customHeight="1" thickBot="1" x14ac:dyDescent="0.35">
      <c r="A52" s="35"/>
      <c r="B52" s="90" t="s">
        <v>72</v>
      </c>
      <c r="C52" s="88">
        <v>0.66666666666666663</v>
      </c>
      <c r="D52" s="88" t="s">
        <v>232</v>
      </c>
      <c r="E52" s="88" t="s">
        <v>232</v>
      </c>
      <c r="F52" s="89"/>
      <c r="G52"/>
      <c r="H52" s="120">
        <f t="shared" si="8"/>
        <v>0</v>
      </c>
      <c r="I52" s="15">
        <f t="shared" si="9"/>
        <v>0</v>
      </c>
      <c r="K52" s="116"/>
      <c r="L52" s="116"/>
      <c r="M52" s="17"/>
      <c r="N52" s="17"/>
      <c r="O52" s="17"/>
      <c r="P52" s="17"/>
      <c r="Q52" s="17"/>
      <c r="R52" s="116"/>
      <c r="S52" s="116"/>
      <c r="T52" s="17"/>
      <c r="U52" s="17"/>
      <c r="V52" s="17"/>
      <c r="W52" s="17"/>
      <c r="X52" s="17"/>
      <c r="Y52" s="116"/>
      <c r="Z52" s="116"/>
      <c r="AA52" s="17"/>
      <c r="AB52" s="17"/>
      <c r="AC52" s="17"/>
      <c r="AD52" s="17"/>
      <c r="AE52" s="17"/>
      <c r="AF52" s="116"/>
      <c r="AG52" s="116"/>
      <c r="AH52" s="17"/>
      <c r="AI52" s="17"/>
      <c r="AJ52" s="17"/>
      <c r="AK52" s="17"/>
      <c r="AL52" s="17"/>
      <c r="AM52" s="116"/>
      <c r="AN52" s="116"/>
      <c r="AO52" s="17"/>
      <c r="AQ52" s="139">
        <f t="shared" si="0"/>
        <v>0</v>
      </c>
      <c r="AR52" s="139">
        <f t="shared" si="1"/>
        <v>0</v>
      </c>
      <c r="AS52" s="139">
        <f t="shared" si="2"/>
        <v>0</v>
      </c>
      <c r="AT52" s="139">
        <f t="shared" si="3"/>
        <v>0</v>
      </c>
      <c r="AU52" s="139" t="str">
        <f t="shared" si="4"/>
        <v>0</v>
      </c>
      <c r="AV52" s="139" t="str">
        <f t="shared" si="5"/>
        <v>0</v>
      </c>
      <c r="AW52" s="139" t="str">
        <f t="shared" si="6"/>
        <v>0</v>
      </c>
      <c r="AX52" s="139" t="str">
        <f t="shared" si="7"/>
        <v>0</v>
      </c>
      <c r="AY52" s="140"/>
      <c r="AZ52" s="140"/>
      <c r="BA52" s="140"/>
      <c r="BB52" s="140"/>
      <c r="BC52" s="140"/>
      <c r="BD52" s="140"/>
    </row>
    <row r="53" spans="1:56" ht="20.100000000000001" customHeight="1" thickBot="1" x14ac:dyDescent="0.35">
      <c r="A53" s="34"/>
      <c r="B53" s="91" t="s">
        <v>73</v>
      </c>
      <c r="C53" s="92"/>
      <c r="D53" s="92" t="s">
        <v>304</v>
      </c>
      <c r="E53" s="92" t="s">
        <v>305</v>
      </c>
      <c r="F53" s="119">
        <v>180</v>
      </c>
      <c r="G53"/>
      <c r="H53" s="120">
        <f t="shared" ref="H53" si="11">SUM(AQ53:AT53)</f>
        <v>0</v>
      </c>
      <c r="I53" s="15">
        <f t="shared" ref="I53" si="12">SUM(AU53:AX53)</f>
        <v>0</v>
      </c>
      <c r="K53" s="142"/>
      <c r="L53" s="142"/>
      <c r="M53" s="17"/>
      <c r="N53" s="17"/>
      <c r="O53" s="17"/>
      <c r="P53" s="17"/>
      <c r="Q53" s="17"/>
      <c r="R53" s="142"/>
      <c r="S53" s="142"/>
      <c r="T53" s="17"/>
      <c r="U53" s="17"/>
      <c r="V53" s="17"/>
      <c r="W53" s="17"/>
      <c r="X53" s="17"/>
      <c r="Y53" s="142"/>
      <c r="Z53" s="142"/>
      <c r="AA53" s="17"/>
      <c r="AB53" s="17"/>
      <c r="AC53" s="17"/>
      <c r="AD53" s="17"/>
      <c r="AE53" s="17"/>
      <c r="AF53" s="142"/>
      <c r="AG53" s="142"/>
      <c r="AH53" s="17"/>
      <c r="AI53" s="17"/>
      <c r="AJ53" s="17"/>
      <c r="AK53" s="17"/>
      <c r="AL53" s="17"/>
      <c r="AM53" s="142"/>
      <c r="AN53" s="142"/>
      <c r="AO53" s="17"/>
      <c r="AQ53" s="139">
        <f t="shared" ref="AQ53" si="13">COUNTIF(K53:AO53,"a")</f>
        <v>0</v>
      </c>
      <c r="AR53" s="139">
        <f t="shared" ref="AR53" si="14">COUNTIF(K53:AO53,"b")</f>
        <v>0</v>
      </c>
      <c r="AS53" s="139">
        <f t="shared" ref="AS53" si="15">COUNTIF(K53:AO53,"c")</f>
        <v>0</v>
      </c>
      <c r="AT53" s="139">
        <f t="shared" ref="AT53" si="16">COUNTIF(K53:AO53,"d")</f>
        <v>0</v>
      </c>
      <c r="AU53" s="139" t="str">
        <f t="shared" ref="AU53" si="17">IF(AQ53&gt;0,($F53*AQ53*$F$14),"0")</f>
        <v>0</v>
      </c>
      <c r="AV53" s="139" t="str">
        <f t="shared" ref="AV53" si="18">IF(AR53&gt;0,($F53*AR53*$F$15),"0")</f>
        <v>0</v>
      </c>
      <c r="AW53" s="139" t="str">
        <f t="shared" ref="AW53" si="19">IF(AS53&gt;0,($F53*AS53*$F$16),"0")</f>
        <v>0</v>
      </c>
      <c r="AX53" s="139" t="str">
        <f t="shared" ref="AX53" si="20">IF(AT53&gt;0,($F53*AT53*$F$17),"0")</f>
        <v>0</v>
      </c>
      <c r="AY53" s="140"/>
      <c r="AZ53" s="140"/>
      <c r="BA53" s="140"/>
      <c r="BB53" s="140"/>
      <c r="BC53" s="140"/>
      <c r="BD53" s="140"/>
    </row>
    <row r="54" spans="1:56" ht="20.100000000000001" customHeight="1" thickBot="1" x14ac:dyDescent="0.35">
      <c r="A54" s="34"/>
      <c r="B54" s="90" t="s">
        <v>72</v>
      </c>
      <c r="C54" s="88">
        <v>0.6875</v>
      </c>
      <c r="D54" s="88" t="s">
        <v>196</v>
      </c>
      <c r="E54" s="88" t="s">
        <v>281</v>
      </c>
      <c r="F54" s="89"/>
      <c r="G54"/>
      <c r="H54" s="120">
        <f t="shared" si="8"/>
        <v>0</v>
      </c>
      <c r="I54" s="15">
        <f t="shared" si="9"/>
        <v>0</v>
      </c>
      <c r="K54" s="116"/>
      <c r="L54" s="116"/>
      <c r="M54" s="17"/>
      <c r="N54" s="17"/>
      <c r="O54" s="17"/>
      <c r="P54" s="17"/>
      <c r="Q54" s="17"/>
      <c r="R54" s="116"/>
      <c r="S54" s="116"/>
      <c r="T54" s="17"/>
      <c r="U54" s="17"/>
      <c r="V54" s="17"/>
      <c r="W54" s="17"/>
      <c r="X54" s="17"/>
      <c r="Y54" s="116"/>
      <c r="Z54" s="116"/>
      <c r="AA54" s="17"/>
      <c r="AB54" s="17"/>
      <c r="AC54" s="17"/>
      <c r="AD54" s="17"/>
      <c r="AE54" s="17"/>
      <c r="AF54" s="116"/>
      <c r="AG54" s="116"/>
      <c r="AH54" s="17"/>
      <c r="AI54" s="17"/>
      <c r="AJ54" s="17"/>
      <c r="AK54" s="17"/>
      <c r="AL54" s="17"/>
      <c r="AM54" s="116"/>
      <c r="AN54" s="116"/>
      <c r="AO54" s="17"/>
      <c r="AQ54" s="139">
        <f t="shared" si="0"/>
        <v>0</v>
      </c>
      <c r="AR54" s="139">
        <f t="shared" si="1"/>
        <v>0</v>
      </c>
      <c r="AS54" s="139">
        <f t="shared" si="2"/>
        <v>0</v>
      </c>
      <c r="AT54" s="139">
        <f t="shared" si="3"/>
        <v>0</v>
      </c>
      <c r="AU54" s="139" t="str">
        <f t="shared" si="4"/>
        <v>0</v>
      </c>
      <c r="AV54" s="139" t="str">
        <f t="shared" si="5"/>
        <v>0</v>
      </c>
      <c r="AW54" s="139" t="str">
        <f t="shared" si="6"/>
        <v>0</v>
      </c>
      <c r="AX54" s="139" t="str">
        <f t="shared" si="7"/>
        <v>0</v>
      </c>
      <c r="AY54" s="140"/>
      <c r="AZ54" s="140"/>
      <c r="BA54" s="140"/>
      <c r="BB54" s="140"/>
      <c r="BC54" s="140"/>
      <c r="BD54" s="140"/>
    </row>
    <row r="55" spans="1:56" ht="20.100000000000001" customHeight="1" thickBot="1" x14ac:dyDescent="0.35">
      <c r="A55" s="34"/>
      <c r="B55" s="91" t="s">
        <v>73</v>
      </c>
      <c r="C55" s="92"/>
      <c r="D55" s="92" t="s">
        <v>133</v>
      </c>
      <c r="E55" s="92" t="s">
        <v>203</v>
      </c>
      <c r="F55" s="119">
        <v>199</v>
      </c>
      <c r="G55"/>
      <c r="H55" s="120">
        <f t="shared" si="8"/>
        <v>0</v>
      </c>
      <c r="I55" s="15">
        <f t="shared" si="9"/>
        <v>0</v>
      </c>
      <c r="K55" s="142"/>
      <c r="L55" s="142"/>
      <c r="M55" s="17"/>
      <c r="N55" s="17"/>
      <c r="O55" s="17"/>
      <c r="P55" s="17"/>
      <c r="Q55" s="17"/>
      <c r="R55" s="142"/>
      <c r="S55" s="142"/>
      <c r="T55" s="17"/>
      <c r="U55" s="17"/>
      <c r="V55" s="17"/>
      <c r="W55" s="17"/>
      <c r="X55" s="17"/>
      <c r="Y55" s="142"/>
      <c r="Z55" s="142"/>
      <c r="AA55" s="17"/>
      <c r="AB55" s="17"/>
      <c r="AC55" s="17"/>
      <c r="AD55" s="17"/>
      <c r="AE55" s="17"/>
      <c r="AF55" s="142"/>
      <c r="AG55" s="142"/>
      <c r="AH55" s="17"/>
      <c r="AI55" s="17"/>
      <c r="AJ55" s="17"/>
      <c r="AK55" s="17"/>
      <c r="AL55" s="17"/>
      <c r="AM55" s="142"/>
      <c r="AN55" s="142"/>
      <c r="AO55" s="17"/>
      <c r="AQ55" s="139">
        <f t="shared" si="0"/>
        <v>0</v>
      </c>
      <c r="AR55" s="139">
        <f t="shared" si="1"/>
        <v>0</v>
      </c>
      <c r="AS55" s="139">
        <f t="shared" si="2"/>
        <v>0</v>
      </c>
      <c r="AT55" s="139">
        <f t="shared" si="3"/>
        <v>0</v>
      </c>
      <c r="AU55" s="139" t="str">
        <f t="shared" si="4"/>
        <v>0</v>
      </c>
      <c r="AV55" s="139" t="str">
        <f t="shared" si="5"/>
        <v>0</v>
      </c>
      <c r="AW55" s="139" t="str">
        <f t="shared" si="6"/>
        <v>0</v>
      </c>
      <c r="AX55" s="139" t="str">
        <f t="shared" si="7"/>
        <v>0</v>
      </c>
      <c r="AY55" s="140"/>
      <c r="AZ55" s="140"/>
      <c r="BA55" s="140"/>
      <c r="BB55" s="140"/>
      <c r="BC55" s="140"/>
      <c r="BD55" s="140"/>
    </row>
    <row r="56" spans="1:56" ht="20.100000000000001" customHeight="1" thickBot="1" x14ac:dyDescent="0.35">
      <c r="A56" s="34"/>
      <c r="B56" s="90" t="s">
        <v>72</v>
      </c>
      <c r="C56" s="88">
        <v>0.72916666666666663</v>
      </c>
      <c r="D56" s="88" t="s">
        <v>79</v>
      </c>
      <c r="E56" s="88" t="s">
        <v>256</v>
      </c>
      <c r="F56" s="89"/>
      <c r="G56"/>
      <c r="H56" s="120">
        <f t="shared" si="8"/>
        <v>0</v>
      </c>
      <c r="I56" s="15">
        <f t="shared" si="9"/>
        <v>0</v>
      </c>
      <c r="K56" s="116"/>
      <c r="L56" s="116"/>
      <c r="M56" s="17"/>
      <c r="N56" s="17"/>
      <c r="O56" s="17"/>
      <c r="P56" s="17"/>
      <c r="Q56" s="17"/>
      <c r="R56" s="116"/>
      <c r="S56" s="116"/>
      <c r="T56" s="17"/>
      <c r="U56" s="17"/>
      <c r="V56" s="17"/>
      <c r="W56" s="17"/>
      <c r="X56" s="17"/>
      <c r="Y56" s="116"/>
      <c r="Z56" s="116"/>
      <c r="AA56" s="17"/>
      <c r="AB56" s="17"/>
      <c r="AC56" s="17"/>
      <c r="AD56" s="17"/>
      <c r="AE56" s="17"/>
      <c r="AF56" s="116"/>
      <c r="AG56" s="116"/>
      <c r="AH56" s="17"/>
      <c r="AI56" s="17"/>
      <c r="AJ56" s="17"/>
      <c r="AK56" s="17"/>
      <c r="AL56" s="17"/>
      <c r="AM56" s="116"/>
      <c r="AN56" s="116"/>
      <c r="AO56" s="17"/>
      <c r="AQ56" s="139">
        <f t="shared" si="0"/>
        <v>0</v>
      </c>
      <c r="AR56" s="139">
        <f t="shared" si="1"/>
        <v>0</v>
      </c>
      <c r="AS56" s="139">
        <f t="shared" si="2"/>
        <v>0</v>
      </c>
      <c r="AT56" s="139">
        <f t="shared" si="3"/>
        <v>0</v>
      </c>
      <c r="AU56" s="139" t="str">
        <f t="shared" si="4"/>
        <v>0</v>
      </c>
      <c r="AV56" s="139" t="str">
        <f t="shared" si="5"/>
        <v>0</v>
      </c>
      <c r="AW56" s="139" t="str">
        <f t="shared" si="6"/>
        <v>0</v>
      </c>
      <c r="AX56" s="139" t="str">
        <f t="shared" si="7"/>
        <v>0</v>
      </c>
      <c r="AY56" s="140"/>
      <c r="AZ56" s="140"/>
      <c r="BA56" s="140"/>
      <c r="BB56" s="140"/>
      <c r="BC56" s="140"/>
      <c r="BD56" s="140"/>
    </row>
    <row r="57" spans="1:56" ht="20.100000000000001" customHeight="1" thickBot="1" x14ac:dyDescent="0.35">
      <c r="A57" s="34"/>
      <c r="B57" s="91" t="s">
        <v>73</v>
      </c>
      <c r="C57" s="92"/>
      <c r="D57" s="92" t="s">
        <v>252</v>
      </c>
      <c r="E57" s="92" t="s">
        <v>253</v>
      </c>
      <c r="F57" s="119">
        <v>222</v>
      </c>
      <c r="G57"/>
      <c r="H57" s="120">
        <f t="shared" si="8"/>
        <v>0</v>
      </c>
      <c r="I57" s="15">
        <f t="shared" si="9"/>
        <v>0</v>
      </c>
      <c r="K57" s="142"/>
      <c r="L57" s="142"/>
      <c r="M57" s="17"/>
      <c r="N57" s="17"/>
      <c r="O57" s="17"/>
      <c r="P57" s="17"/>
      <c r="Q57" s="17"/>
      <c r="R57" s="142"/>
      <c r="S57" s="142"/>
      <c r="T57" s="17"/>
      <c r="U57" s="17"/>
      <c r="V57" s="17"/>
      <c r="W57" s="17"/>
      <c r="X57" s="17"/>
      <c r="Y57" s="142"/>
      <c r="Z57" s="142"/>
      <c r="AA57" s="17"/>
      <c r="AB57" s="17"/>
      <c r="AC57" s="17"/>
      <c r="AD57" s="17"/>
      <c r="AE57" s="17"/>
      <c r="AF57" s="142"/>
      <c r="AG57" s="142"/>
      <c r="AH57" s="17"/>
      <c r="AI57" s="17"/>
      <c r="AJ57" s="17"/>
      <c r="AK57" s="17"/>
      <c r="AL57" s="17"/>
      <c r="AM57" s="142"/>
      <c r="AN57" s="142"/>
      <c r="AO57" s="17"/>
      <c r="AQ57" s="139">
        <f t="shared" si="0"/>
        <v>0</v>
      </c>
      <c r="AR57" s="139">
        <f t="shared" si="1"/>
        <v>0</v>
      </c>
      <c r="AS57" s="139">
        <f t="shared" si="2"/>
        <v>0</v>
      </c>
      <c r="AT57" s="139">
        <f t="shared" si="3"/>
        <v>0</v>
      </c>
      <c r="AU57" s="139" t="str">
        <f t="shared" si="4"/>
        <v>0</v>
      </c>
      <c r="AV57" s="139" t="str">
        <f t="shared" si="5"/>
        <v>0</v>
      </c>
      <c r="AW57" s="139" t="str">
        <f t="shared" si="6"/>
        <v>0</v>
      </c>
      <c r="AX57" s="139" t="str">
        <f t="shared" si="7"/>
        <v>0</v>
      </c>
      <c r="AY57" s="140"/>
      <c r="AZ57" s="140"/>
      <c r="BA57" s="140"/>
      <c r="BB57" s="140"/>
      <c r="BC57" s="140"/>
      <c r="BD57" s="140"/>
    </row>
    <row r="58" spans="1:56" ht="20.100000000000001" customHeight="1" thickBot="1" x14ac:dyDescent="0.35">
      <c r="A58" s="34"/>
      <c r="B58" s="90" t="s">
        <v>72</v>
      </c>
      <c r="C58" s="88">
        <v>0.77083333333333337</v>
      </c>
      <c r="D58" s="121" t="s">
        <v>263</v>
      </c>
      <c r="E58" s="88" t="s">
        <v>263</v>
      </c>
      <c r="F58" s="89"/>
      <c r="G58"/>
      <c r="H58" s="120">
        <f t="shared" si="8"/>
        <v>0</v>
      </c>
      <c r="I58" s="15">
        <f t="shared" si="9"/>
        <v>0</v>
      </c>
      <c r="K58" s="116"/>
      <c r="L58" s="116"/>
      <c r="M58" s="17"/>
      <c r="N58" s="17"/>
      <c r="O58" s="17"/>
      <c r="P58" s="17"/>
      <c r="Q58" s="17"/>
      <c r="R58" s="116"/>
      <c r="S58" s="116"/>
      <c r="T58" s="17"/>
      <c r="U58" s="17"/>
      <c r="V58" s="17"/>
      <c r="W58" s="17"/>
      <c r="X58" s="17"/>
      <c r="Y58" s="116"/>
      <c r="Z58" s="116"/>
      <c r="AA58" s="17"/>
      <c r="AB58" s="17"/>
      <c r="AC58" s="17"/>
      <c r="AD58" s="17"/>
      <c r="AE58" s="17"/>
      <c r="AF58" s="116"/>
      <c r="AG58" s="116"/>
      <c r="AH58" s="17"/>
      <c r="AI58" s="17"/>
      <c r="AJ58" s="17"/>
      <c r="AK58" s="17"/>
      <c r="AL58" s="17"/>
      <c r="AM58" s="116"/>
      <c r="AN58" s="116"/>
      <c r="AO58" s="17"/>
      <c r="AQ58" s="139">
        <f t="shared" si="0"/>
        <v>0</v>
      </c>
      <c r="AR58" s="139">
        <f t="shared" si="1"/>
        <v>0</v>
      </c>
      <c r="AS58" s="139">
        <f t="shared" si="2"/>
        <v>0</v>
      </c>
      <c r="AT58" s="139">
        <f t="shared" si="3"/>
        <v>0</v>
      </c>
      <c r="AU58" s="139" t="str">
        <f t="shared" si="4"/>
        <v>0</v>
      </c>
      <c r="AV58" s="139" t="str">
        <f t="shared" si="5"/>
        <v>0</v>
      </c>
      <c r="AW58" s="139" t="str">
        <f t="shared" si="6"/>
        <v>0</v>
      </c>
      <c r="AX58" s="139" t="str">
        <f t="shared" si="7"/>
        <v>0</v>
      </c>
      <c r="AY58" s="140"/>
      <c r="AZ58" s="140"/>
      <c r="BA58" s="140"/>
      <c r="BB58" s="140"/>
      <c r="BC58" s="140"/>
      <c r="BD58" s="140"/>
    </row>
    <row r="59" spans="1:56" ht="20.100000000000001" customHeight="1" thickBot="1" x14ac:dyDescent="0.35">
      <c r="A59" s="34"/>
      <c r="B59" s="91" t="s">
        <v>73</v>
      </c>
      <c r="C59" s="92"/>
      <c r="D59" s="92" t="s">
        <v>254</v>
      </c>
      <c r="E59" s="92" t="s">
        <v>255</v>
      </c>
      <c r="F59" s="119">
        <v>291</v>
      </c>
      <c r="G59"/>
      <c r="H59" s="120">
        <f t="shared" si="8"/>
        <v>0</v>
      </c>
      <c r="I59" s="15">
        <f t="shared" si="9"/>
        <v>0</v>
      </c>
      <c r="K59" s="142"/>
      <c r="L59" s="142"/>
      <c r="M59" s="17"/>
      <c r="N59" s="17"/>
      <c r="O59" s="17"/>
      <c r="P59" s="17"/>
      <c r="Q59" s="17"/>
      <c r="R59" s="142"/>
      <c r="S59" s="142"/>
      <c r="T59" s="17"/>
      <c r="U59" s="17"/>
      <c r="V59" s="17"/>
      <c r="W59" s="17"/>
      <c r="X59" s="17"/>
      <c r="Y59" s="142"/>
      <c r="Z59" s="142"/>
      <c r="AA59" s="17"/>
      <c r="AB59" s="17"/>
      <c r="AC59" s="17"/>
      <c r="AD59" s="17"/>
      <c r="AE59" s="17"/>
      <c r="AF59" s="142"/>
      <c r="AG59" s="142"/>
      <c r="AH59" s="17"/>
      <c r="AI59" s="17"/>
      <c r="AJ59" s="17"/>
      <c r="AK59" s="17"/>
      <c r="AL59" s="17"/>
      <c r="AM59" s="142"/>
      <c r="AN59" s="142"/>
      <c r="AO59" s="17"/>
      <c r="AQ59" s="139">
        <f t="shared" si="0"/>
        <v>0</v>
      </c>
      <c r="AR59" s="139">
        <f t="shared" si="1"/>
        <v>0</v>
      </c>
      <c r="AS59" s="139">
        <f t="shared" si="2"/>
        <v>0</v>
      </c>
      <c r="AT59" s="139">
        <f t="shared" si="3"/>
        <v>0</v>
      </c>
      <c r="AU59" s="139" t="str">
        <f t="shared" si="4"/>
        <v>0</v>
      </c>
      <c r="AV59" s="139" t="str">
        <f t="shared" si="5"/>
        <v>0</v>
      </c>
      <c r="AW59" s="139" t="str">
        <f t="shared" si="6"/>
        <v>0</v>
      </c>
      <c r="AX59" s="139" t="str">
        <f t="shared" si="7"/>
        <v>0</v>
      </c>
      <c r="AY59" s="140"/>
      <c r="AZ59" s="140"/>
      <c r="BA59" s="140"/>
      <c r="BB59" s="140"/>
      <c r="BC59" s="140"/>
      <c r="BD59" s="140"/>
    </row>
    <row r="60" spans="1:56" ht="20.100000000000001" customHeight="1" thickBot="1" x14ac:dyDescent="0.35">
      <c r="A60" s="35"/>
      <c r="B60" s="90" t="s">
        <v>72</v>
      </c>
      <c r="C60" s="88">
        <v>0.79166666666666663</v>
      </c>
      <c r="D60" s="88" t="s">
        <v>249</v>
      </c>
      <c r="E60" s="88" t="s">
        <v>282</v>
      </c>
      <c r="F60" s="89"/>
      <c r="G60"/>
      <c r="H60" s="120">
        <f t="shared" si="8"/>
        <v>0</v>
      </c>
      <c r="I60" s="15">
        <f t="shared" si="9"/>
        <v>0</v>
      </c>
      <c r="K60" s="116"/>
      <c r="L60" s="116"/>
      <c r="M60" s="17"/>
      <c r="N60" s="17"/>
      <c r="O60" s="17"/>
      <c r="P60" s="17"/>
      <c r="Q60" s="17"/>
      <c r="R60" s="116"/>
      <c r="S60" s="116"/>
      <c r="T60" s="17"/>
      <c r="U60" s="17"/>
      <c r="V60" s="17"/>
      <c r="W60" s="17"/>
      <c r="X60" s="17"/>
      <c r="Y60" s="116"/>
      <c r="Z60" s="116"/>
      <c r="AA60" s="17"/>
      <c r="AB60" s="17"/>
      <c r="AC60" s="17"/>
      <c r="AD60" s="17"/>
      <c r="AE60" s="17"/>
      <c r="AF60" s="116"/>
      <c r="AG60" s="116"/>
      <c r="AH60" s="17"/>
      <c r="AI60" s="17"/>
      <c r="AJ60" s="17"/>
      <c r="AK60" s="17"/>
      <c r="AL60" s="17"/>
      <c r="AM60" s="116"/>
      <c r="AN60" s="116"/>
      <c r="AO60" s="17"/>
      <c r="AQ60" s="139">
        <f t="shared" si="0"/>
        <v>0</v>
      </c>
      <c r="AR60" s="139">
        <f t="shared" si="1"/>
        <v>0</v>
      </c>
      <c r="AS60" s="139">
        <f t="shared" si="2"/>
        <v>0</v>
      </c>
      <c r="AT60" s="139">
        <f t="shared" si="3"/>
        <v>0</v>
      </c>
      <c r="AU60" s="139" t="str">
        <f t="shared" si="4"/>
        <v>0</v>
      </c>
      <c r="AV60" s="139" t="str">
        <f t="shared" si="5"/>
        <v>0</v>
      </c>
      <c r="AW60" s="139" t="str">
        <f t="shared" si="6"/>
        <v>0</v>
      </c>
      <c r="AX60" s="139" t="str">
        <f t="shared" si="7"/>
        <v>0</v>
      </c>
      <c r="AY60" s="140"/>
      <c r="AZ60" s="140"/>
      <c r="BA60" s="140"/>
      <c r="BB60" s="140"/>
      <c r="BC60" s="140"/>
      <c r="BD60" s="140"/>
    </row>
    <row r="61" spans="1:56" ht="20.100000000000001" customHeight="1" thickBot="1" x14ac:dyDescent="0.35">
      <c r="A61" s="35"/>
      <c r="B61" s="91" t="s">
        <v>73</v>
      </c>
      <c r="C61" s="92"/>
      <c r="D61" s="92" t="s">
        <v>259</v>
      </c>
      <c r="E61" s="92" t="s">
        <v>260</v>
      </c>
      <c r="F61" s="119">
        <v>185</v>
      </c>
      <c r="G61"/>
      <c r="H61" s="120">
        <f t="shared" si="8"/>
        <v>0</v>
      </c>
      <c r="I61" s="15">
        <f t="shared" si="9"/>
        <v>0</v>
      </c>
      <c r="K61" s="142"/>
      <c r="L61" s="142"/>
      <c r="M61" s="17"/>
      <c r="N61" s="17"/>
      <c r="O61" s="17"/>
      <c r="P61" s="17"/>
      <c r="Q61" s="17"/>
      <c r="R61" s="142"/>
      <c r="S61" s="142"/>
      <c r="T61" s="17"/>
      <c r="U61" s="17"/>
      <c r="V61" s="17"/>
      <c r="W61" s="17"/>
      <c r="X61" s="17"/>
      <c r="Y61" s="142"/>
      <c r="Z61" s="142"/>
      <c r="AA61" s="17"/>
      <c r="AB61" s="17"/>
      <c r="AC61" s="17"/>
      <c r="AD61" s="17"/>
      <c r="AE61" s="17"/>
      <c r="AF61" s="142"/>
      <c r="AG61" s="142"/>
      <c r="AH61" s="17"/>
      <c r="AI61" s="17"/>
      <c r="AJ61" s="17"/>
      <c r="AK61" s="17"/>
      <c r="AL61" s="17"/>
      <c r="AM61" s="142"/>
      <c r="AN61" s="142"/>
      <c r="AO61" s="17"/>
      <c r="AQ61" s="139">
        <f t="shared" si="0"/>
        <v>0</v>
      </c>
      <c r="AR61" s="139">
        <f t="shared" si="1"/>
        <v>0</v>
      </c>
      <c r="AS61" s="139">
        <f t="shared" si="2"/>
        <v>0</v>
      </c>
      <c r="AT61" s="139">
        <f t="shared" si="3"/>
        <v>0</v>
      </c>
      <c r="AU61" s="139" t="str">
        <f t="shared" si="4"/>
        <v>0</v>
      </c>
      <c r="AV61" s="139" t="str">
        <f t="shared" si="5"/>
        <v>0</v>
      </c>
      <c r="AW61" s="139" t="str">
        <f t="shared" si="6"/>
        <v>0</v>
      </c>
      <c r="AX61" s="139" t="str">
        <f t="shared" si="7"/>
        <v>0</v>
      </c>
      <c r="AY61" s="140"/>
      <c r="AZ61" s="140"/>
      <c r="BA61" s="140"/>
      <c r="BB61" s="140"/>
      <c r="BC61" s="140"/>
      <c r="BD61" s="140"/>
    </row>
    <row r="62" spans="1:56" ht="20.100000000000001" customHeight="1" thickBot="1" x14ac:dyDescent="0.35">
      <c r="A62" s="34"/>
      <c r="B62" s="90" t="s">
        <v>72</v>
      </c>
      <c r="C62" s="88">
        <v>0.83333333333333337</v>
      </c>
      <c r="D62" s="88" t="s">
        <v>233</v>
      </c>
      <c r="E62" s="88" t="s">
        <v>233</v>
      </c>
      <c r="F62" s="89"/>
      <c r="G62"/>
      <c r="H62" s="120">
        <f t="shared" si="8"/>
        <v>0</v>
      </c>
      <c r="I62" s="15">
        <f t="shared" si="9"/>
        <v>0</v>
      </c>
      <c r="K62" s="116"/>
      <c r="L62" s="116"/>
      <c r="M62" s="17"/>
      <c r="N62" s="17"/>
      <c r="O62" s="17"/>
      <c r="P62" s="17"/>
      <c r="Q62" s="17"/>
      <c r="R62" s="116"/>
      <c r="S62" s="116"/>
      <c r="T62" s="17"/>
      <c r="U62" s="17"/>
      <c r="V62" s="17"/>
      <c r="W62" s="17"/>
      <c r="X62" s="17"/>
      <c r="Y62" s="116"/>
      <c r="Z62" s="116"/>
      <c r="AA62" s="17"/>
      <c r="AB62" s="17"/>
      <c r="AC62" s="17"/>
      <c r="AD62" s="17"/>
      <c r="AE62" s="17"/>
      <c r="AF62" s="116"/>
      <c r="AG62" s="116"/>
      <c r="AH62" s="17"/>
      <c r="AI62" s="17"/>
      <c r="AJ62" s="17"/>
      <c r="AK62" s="17"/>
      <c r="AL62" s="17"/>
      <c r="AM62" s="116"/>
      <c r="AN62" s="116"/>
      <c r="AO62" s="17"/>
      <c r="AQ62" s="139">
        <f t="shared" si="0"/>
        <v>0</v>
      </c>
      <c r="AR62" s="139">
        <f t="shared" si="1"/>
        <v>0</v>
      </c>
      <c r="AS62" s="139">
        <f t="shared" si="2"/>
        <v>0</v>
      </c>
      <c r="AT62" s="139">
        <f t="shared" si="3"/>
        <v>0</v>
      </c>
      <c r="AU62" s="139" t="str">
        <f t="shared" si="4"/>
        <v>0</v>
      </c>
      <c r="AV62" s="139" t="str">
        <f t="shared" si="5"/>
        <v>0</v>
      </c>
      <c r="AW62" s="139" t="str">
        <f t="shared" si="6"/>
        <v>0</v>
      </c>
      <c r="AX62" s="139" t="str">
        <f t="shared" si="7"/>
        <v>0</v>
      </c>
      <c r="AY62" s="140"/>
      <c r="AZ62" s="140"/>
      <c r="BA62" s="140"/>
      <c r="BB62" s="140"/>
      <c r="BC62" s="140"/>
      <c r="BD62" s="140"/>
    </row>
    <row r="63" spans="1:56" ht="20.100000000000001" customHeight="1" thickBot="1" x14ac:dyDescent="0.35">
      <c r="A63" s="35"/>
      <c r="B63" s="91" t="s">
        <v>73</v>
      </c>
      <c r="C63" s="92"/>
      <c r="D63" s="92" t="s">
        <v>204</v>
      </c>
      <c r="E63" s="92" t="s">
        <v>205</v>
      </c>
      <c r="F63" s="119">
        <v>155</v>
      </c>
      <c r="G63"/>
      <c r="H63" s="120">
        <f t="shared" si="8"/>
        <v>0</v>
      </c>
      <c r="I63" s="15">
        <f t="shared" si="9"/>
        <v>0</v>
      </c>
      <c r="K63" s="142"/>
      <c r="L63" s="142"/>
      <c r="M63" s="17"/>
      <c r="N63" s="17"/>
      <c r="O63" s="17"/>
      <c r="P63" s="17"/>
      <c r="Q63" s="17"/>
      <c r="R63" s="142"/>
      <c r="S63" s="142"/>
      <c r="T63" s="17"/>
      <c r="U63" s="17"/>
      <c r="V63" s="17"/>
      <c r="W63" s="17"/>
      <c r="X63" s="17"/>
      <c r="Y63" s="142"/>
      <c r="Z63" s="142"/>
      <c r="AA63" s="17"/>
      <c r="AB63" s="17"/>
      <c r="AC63" s="17"/>
      <c r="AD63" s="17"/>
      <c r="AE63" s="17"/>
      <c r="AF63" s="142"/>
      <c r="AG63" s="142"/>
      <c r="AH63" s="17"/>
      <c r="AI63" s="17"/>
      <c r="AJ63" s="17"/>
      <c r="AK63" s="17"/>
      <c r="AL63" s="17"/>
      <c r="AM63" s="142"/>
      <c r="AN63" s="142"/>
      <c r="AO63" s="17"/>
      <c r="AQ63" s="139">
        <f t="shared" si="0"/>
        <v>0</v>
      </c>
      <c r="AR63" s="139">
        <f t="shared" si="1"/>
        <v>0</v>
      </c>
      <c r="AS63" s="139">
        <f t="shared" si="2"/>
        <v>0</v>
      </c>
      <c r="AT63" s="139">
        <f t="shared" si="3"/>
        <v>0</v>
      </c>
      <c r="AU63" s="139" t="str">
        <f t="shared" si="4"/>
        <v>0</v>
      </c>
      <c r="AV63" s="139" t="str">
        <f t="shared" si="5"/>
        <v>0</v>
      </c>
      <c r="AW63" s="139" t="str">
        <f t="shared" si="6"/>
        <v>0</v>
      </c>
      <c r="AX63" s="139" t="str">
        <f t="shared" si="7"/>
        <v>0</v>
      </c>
      <c r="AY63" s="140"/>
      <c r="AZ63" s="140"/>
      <c r="BA63" s="140"/>
      <c r="BB63" s="140"/>
      <c r="BC63" s="140"/>
      <c r="BD63" s="140"/>
    </row>
    <row r="64" spans="1:56" ht="20.100000000000001" customHeight="1" thickBot="1" x14ac:dyDescent="0.35">
      <c r="A64" s="35"/>
      <c r="B64" s="91" t="s">
        <v>73</v>
      </c>
      <c r="C64" s="92"/>
      <c r="D64" s="92" t="s">
        <v>134</v>
      </c>
      <c r="E64" s="92" t="s">
        <v>140</v>
      </c>
      <c r="F64" s="119">
        <v>276</v>
      </c>
      <c r="G64"/>
      <c r="H64" s="120">
        <f t="shared" si="8"/>
        <v>0</v>
      </c>
      <c r="I64" s="15">
        <f t="shared" si="9"/>
        <v>0</v>
      </c>
      <c r="K64" s="142"/>
      <c r="L64" s="142"/>
      <c r="M64" s="17"/>
      <c r="N64" s="17"/>
      <c r="O64" s="17"/>
      <c r="P64" s="17"/>
      <c r="Q64" s="17"/>
      <c r="R64" s="142"/>
      <c r="S64" s="142"/>
      <c r="T64" s="17"/>
      <c r="U64" s="17"/>
      <c r="V64" s="17"/>
      <c r="W64" s="17"/>
      <c r="X64" s="17"/>
      <c r="Y64" s="142"/>
      <c r="Z64" s="142"/>
      <c r="AA64" s="17"/>
      <c r="AB64" s="17"/>
      <c r="AC64" s="17"/>
      <c r="AD64" s="17"/>
      <c r="AE64" s="17"/>
      <c r="AF64" s="142"/>
      <c r="AG64" s="142"/>
      <c r="AH64" s="17"/>
      <c r="AI64" s="17"/>
      <c r="AJ64" s="17"/>
      <c r="AK64" s="17"/>
      <c r="AL64" s="17"/>
      <c r="AM64" s="142"/>
      <c r="AN64" s="142"/>
      <c r="AO64" s="17"/>
      <c r="AQ64" s="139">
        <f t="shared" si="0"/>
        <v>0</v>
      </c>
      <c r="AR64" s="139">
        <f t="shared" si="1"/>
        <v>0</v>
      </c>
      <c r="AS64" s="139">
        <f t="shared" si="2"/>
        <v>0</v>
      </c>
      <c r="AT64" s="139">
        <f t="shared" si="3"/>
        <v>0</v>
      </c>
      <c r="AU64" s="139" t="str">
        <f t="shared" si="4"/>
        <v>0</v>
      </c>
      <c r="AV64" s="139" t="str">
        <f t="shared" si="5"/>
        <v>0</v>
      </c>
      <c r="AW64" s="139" t="str">
        <f t="shared" si="6"/>
        <v>0</v>
      </c>
      <c r="AX64" s="139" t="str">
        <f t="shared" si="7"/>
        <v>0</v>
      </c>
      <c r="AY64" s="140"/>
      <c r="AZ64" s="140"/>
      <c r="BA64" s="140"/>
      <c r="BB64" s="140"/>
      <c r="BC64" s="140"/>
      <c r="BD64" s="140"/>
    </row>
    <row r="65" spans="1:56" ht="20.100000000000001" customHeight="1" thickBot="1" x14ac:dyDescent="0.35">
      <c r="A65" s="35"/>
      <c r="B65" s="90" t="s">
        <v>72</v>
      </c>
      <c r="C65" s="88">
        <v>0.89583333333333337</v>
      </c>
      <c r="D65" s="88" t="s">
        <v>262</v>
      </c>
      <c r="E65" s="88" t="s">
        <v>262</v>
      </c>
      <c r="F65" s="89"/>
      <c r="G65"/>
      <c r="H65" s="120">
        <f t="shared" si="8"/>
        <v>0</v>
      </c>
      <c r="I65" s="15">
        <f t="shared" si="9"/>
        <v>0</v>
      </c>
      <c r="K65" s="116"/>
      <c r="L65" s="116"/>
      <c r="M65" s="17"/>
      <c r="N65" s="17"/>
      <c r="O65" s="17"/>
      <c r="P65" s="17"/>
      <c r="Q65" s="17"/>
      <c r="R65" s="116"/>
      <c r="S65" s="116"/>
      <c r="T65" s="17"/>
      <c r="U65" s="17"/>
      <c r="V65" s="17"/>
      <c r="W65" s="17"/>
      <c r="X65" s="17"/>
      <c r="Y65" s="116"/>
      <c r="Z65" s="116"/>
      <c r="AA65" s="17"/>
      <c r="AB65" s="17"/>
      <c r="AC65" s="17"/>
      <c r="AD65" s="17"/>
      <c r="AE65" s="17"/>
      <c r="AF65" s="116"/>
      <c r="AG65" s="116"/>
      <c r="AH65" s="17"/>
      <c r="AI65" s="17"/>
      <c r="AJ65" s="17"/>
      <c r="AK65" s="17"/>
      <c r="AL65" s="17"/>
      <c r="AM65" s="116"/>
      <c r="AN65" s="116"/>
      <c r="AO65" s="17"/>
      <c r="AQ65" s="139">
        <f t="shared" si="0"/>
        <v>0</v>
      </c>
      <c r="AR65" s="139">
        <f t="shared" si="1"/>
        <v>0</v>
      </c>
      <c r="AS65" s="139">
        <f t="shared" si="2"/>
        <v>0</v>
      </c>
      <c r="AT65" s="139">
        <f t="shared" si="3"/>
        <v>0</v>
      </c>
      <c r="AU65" s="139" t="str">
        <f t="shared" si="4"/>
        <v>0</v>
      </c>
      <c r="AV65" s="139" t="str">
        <f t="shared" si="5"/>
        <v>0</v>
      </c>
      <c r="AW65" s="139" t="str">
        <f t="shared" si="6"/>
        <v>0</v>
      </c>
      <c r="AX65" s="139" t="str">
        <f t="shared" si="7"/>
        <v>0</v>
      </c>
      <c r="AY65" s="140"/>
      <c r="AZ65" s="140"/>
      <c r="BA65" s="140"/>
      <c r="BB65" s="140"/>
      <c r="BC65" s="140"/>
      <c r="BD65" s="140"/>
    </row>
    <row r="66" spans="1:56" ht="20.100000000000001" customHeight="1" thickBot="1" x14ac:dyDescent="0.35">
      <c r="A66" s="35"/>
      <c r="B66" s="91" t="s">
        <v>73</v>
      </c>
      <c r="C66" s="92"/>
      <c r="D66" s="92" t="s">
        <v>150</v>
      </c>
      <c r="E66" s="92" t="s">
        <v>151</v>
      </c>
      <c r="F66" s="119">
        <v>344</v>
      </c>
      <c r="G66"/>
      <c r="H66" s="120">
        <f t="shared" si="8"/>
        <v>0</v>
      </c>
      <c r="I66" s="15">
        <f t="shared" si="9"/>
        <v>0</v>
      </c>
      <c r="K66" s="142"/>
      <c r="L66" s="142"/>
      <c r="M66" s="17"/>
      <c r="N66" s="17"/>
      <c r="O66" s="17"/>
      <c r="P66" s="17"/>
      <c r="Q66" s="17"/>
      <c r="R66" s="142"/>
      <c r="S66" s="142"/>
      <c r="T66" s="17"/>
      <c r="U66" s="17"/>
      <c r="V66" s="17"/>
      <c r="W66" s="17"/>
      <c r="X66" s="17"/>
      <c r="Y66" s="142"/>
      <c r="Z66" s="142"/>
      <c r="AA66" s="17"/>
      <c r="AB66" s="17"/>
      <c r="AC66" s="17"/>
      <c r="AD66" s="17"/>
      <c r="AE66" s="17"/>
      <c r="AF66" s="142"/>
      <c r="AG66" s="142"/>
      <c r="AH66" s="17"/>
      <c r="AI66" s="17"/>
      <c r="AJ66" s="17"/>
      <c r="AK66" s="17"/>
      <c r="AL66" s="17"/>
      <c r="AM66" s="142"/>
      <c r="AN66" s="142"/>
      <c r="AO66" s="17"/>
      <c r="AQ66" s="139">
        <f t="shared" si="0"/>
        <v>0</v>
      </c>
      <c r="AR66" s="139">
        <f t="shared" si="1"/>
        <v>0</v>
      </c>
      <c r="AS66" s="139">
        <f t="shared" si="2"/>
        <v>0</v>
      </c>
      <c r="AT66" s="139">
        <f t="shared" si="3"/>
        <v>0</v>
      </c>
      <c r="AU66" s="139" t="str">
        <f t="shared" si="4"/>
        <v>0</v>
      </c>
      <c r="AV66" s="139" t="str">
        <f t="shared" si="5"/>
        <v>0</v>
      </c>
      <c r="AW66" s="139" t="str">
        <f t="shared" si="6"/>
        <v>0</v>
      </c>
      <c r="AX66" s="139" t="str">
        <f t="shared" si="7"/>
        <v>0</v>
      </c>
      <c r="AY66" s="140"/>
      <c r="AZ66" s="140"/>
      <c r="BA66" s="140"/>
      <c r="BB66" s="140"/>
      <c r="BC66" s="140"/>
      <c r="BD66" s="140"/>
    </row>
    <row r="67" spans="1:56" ht="20.100000000000001" customHeight="1" thickBot="1" x14ac:dyDescent="0.35">
      <c r="A67" s="35"/>
      <c r="B67" s="90" t="s">
        <v>72</v>
      </c>
      <c r="C67" s="88">
        <v>0.91666666666666663</v>
      </c>
      <c r="D67" s="88" t="s">
        <v>232</v>
      </c>
      <c r="E67" s="88" t="s">
        <v>232</v>
      </c>
      <c r="F67" s="89"/>
      <c r="G67"/>
      <c r="H67" s="120">
        <f t="shared" si="8"/>
        <v>0</v>
      </c>
      <c r="I67" s="15">
        <f t="shared" si="9"/>
        <v>0</v>
      </c>
      <c r="K67" s="116"/>
      <c r="L67" s="116"/>
      <c r="M67" s="17"/>
      <c r="N67" s="17"/>
      <c r="O67" s="17"/>
      <c r="P67" s="17"/>
      <c r="Q67" s="17"/>
      <c r="R67" s="116"/>
      <c r="S67" s="116"/>
      <c r="T67" s="17"/>
      <c r="U67" s="17"/>
      <c r="V67" s="17"/>
      <c r="W67" s="17"/>
      <c r="X67" s="17"/>
      <c r="Y67" s="116"/>
      <c r="Z67" s="116"/>
      <c r="AA67" s="17"/>
      <c r="AB67" s="17"/>
      <c r="AC67" s="17"/>
      <c r="AD67" s="17"/>
      <c r="AE67" s="17"/>
      <c r="AF67" s="116"/>
      <c r="AG67" s="116"/>
      <c r="AH67" s="17"/>
      <c r="AI67" s="17"/>
      <c r="AJ67" s="17"/>
      <c r="AK67" s="17"/>
      <c r="AL67" s="17"/>
      <c r="AM67" s="116"/>
      <c r="AN67" s="116"/>
      <c r="AO67" s="17"/>
      <c r="AQ67" s="139">
        <f t="shared" si="0"/>
        <v>0</v>
      </c>
      <c r="AR67" s="139">
        <f t="shared" si="1"/>
        <v>0</v>
      </c>
      <c r="AS67" s="139">
        <f t="shared" si="2"/>
        <v>0</v>
      </c>
      <c r="AT67" s="139">
        <f t="shared" si="3"/>
        <v>0</v>
      </c>
      <c r="AU67" s="139" t="str">
        <f t="shared" si="4"/>
        <v>0</v>
      </c>
      <c r="AV67" s="139" t="str">
        <f t="shared" si="5"/>
        <v>0</v>
      </c>
      <c r="AW67" s="139" t="str">
        <f t="shared" si="6"/>
        <v>0</v>
      </c>
      <c r="AX67" s="139" t="str">
        <f t="shared" si="7"/>
        <v>0</v>
      </c>
      <c r="AY67" s="140"/>
      <c r="AZ67" s="140"/>
      <c r="BA67" s="140"/>
      <c r="BB67" s="140"/>
      <c r="BC67" s="140"/>
      <c r="BD67" s="140"/>
    </row>
    <row r="68" spans="1:56" ht="20.100000000000001" customHeight="1" thickBot="1" x14ac:dyDescent="0.35">
      <c r="A68" s="35"/>
      <c r="B68" s="91" t="s">
        <v>73</v>
      </c>
      <c r="C68" s="92"/>
      <c r="D68" s="92" t="s">
        <v>135</v>
      </c>
      <c r="E68" s="92" t="s">
        <v>136</v>
      </c>
      <c r="F68" s="119">
        <v>109</v>
      </c>
      <c r="G68"/>
      <c r="H68" s="120">
        <f t="shared" si="8"/>
        <v>0</v>
      </c>
      <c r="I68" s="15">
        <f t="shared" si="9"/>
        <v>0</v>
      </c>
      <c r="K68" s="142"/>
      <c r="L68" s="142"/>
      <c r="M68" s="17"/>
      <c r="N68" s="17"/>
      <c r="O68" s="17"/>
      <c r="P68" s="17"/>
      <c r="Q68" s="17"/>
      <c r="R68" s="142"/>
      <c r="S68" s="142"/>
      <c r="T68" s="17"/>
      <c r="U68" s="17"/>
      <c r="V68" s="17"/>
      <c r="W68" s="17"/>
      <c r="X68" s="17"/>
      <c r="Y68" s="142"/>
      <c r="Z68" s="142"/>
      <c r="AA68" s="17"/>
      <c r="AB68" s="17"/>
      <c r="AC68" s="17"/>
      <c r="AD68" s="17"/>
      <c r="AE68" s="17"/>
      <c r="AF68" s="142"/>
      <c r="AG68" s="142"/>
      <c r="AH68" s="17"/>
      <c r="AI68" s="17"/>
      <c r="AJ68" s="17"/>
      <c r="AK68" s="17"/>
      <c r="AL68" s="17"/>
      <c r="AM68" s="142"/>
      <c r="AN68" s="142"/>
      <c r="AO68" s="17"/>
      <c r="AQ68" s="139">
        <f t="shared" si="0"/>
        <v>0</v>
      </c>
      <c r="AR68" s="139">
        <f t="shared" si="1"/>
        <v>0</v>
      </c>
      <c r="AS68" s="139">
        <f t="shared" si="2"/>
        <v>0</v>
      </c>
      <c r="AT68" s="139">
        <f t="shared" si="3"/>
        <v>0</v>
      </c>
      <c r="AU68" s="139" t="str">
        <f t="shared" si="4"/>
        <v>0</v>
      </c>
      <c r="AV68" s="139" t="str">
        <f t="shared" si="5"/>
        <v>0</v>
      </c>
      <c r="AW68" s="139" t="str">
        <f t="shared" si="6"/>
        <v>0</v>
      </c>
      <c r="AX68" s="139" t="str">
        <f t="shared" si="7"/>
        <v>0</v>
      </c>
      <c r="AY68" s="140"/>
      <c r="AZ68" s="140"/>
      <c r="BA68" s="140"/>
      <c r="BB68" s="140"/>
      <c r="BC68" s="140"/>
      <c r="BD68" s="140"/>
    </row>
    <row r="69" spans="1:56" ht="20.100000000000001" customHeight="1" thickBot="1" x14ac:dyDescent="0.35">
      <c r="A69" s="35"/>
      <c r="B69" s="90" t="s">
        <v>72</v>
      </c>
      <c r="C69" s="88">
        <v>0.95138888888888884</v>
      </c>
      <c r="D69" s="88" t="s">
        <v>233</v>
      </c>
      <c r="E69" s="88" t="s">
        <v>233</v>
      </c>
      <c r="F69" s="89"/>
      <c r="G69"/>
      <c r="H69" s="120">
        <f t="shared" ref="H69" si="21">SUM(AQ69:AT69)</f>
        <v>0</v>
      </c>
      <c r="I69" s="15">
        <f t="shared" ref="I69" si="22">SUM(AU69:AX69)</f>
        <v>0</v>
      </c>
      <c r="K69" s="116"/>
      <c r="L69" s="116"/>
      <c r="M69" s="17"/>
      <c r="N69" s="17"/>
      <c r="O69" s="17"/>
      <c r="P69" s="17"/>
      <c r="Q69" s="17"/>
      <c r="R69" s="116"/>
      <c r="S69" s="116"/>
      <c r="T69" s="17"/>
      <c r="U69" s="17"/>
      <c r="V69" s="17"/>
      <c r="W69" s="17"/>
      <c r="X69" s="17"/>
      <c r="Y69" s="116"/>
      <c r="Z69" s="116"/>
      <c r="AA69" s="17"/>
      <c r="AB69" s="17"/>
      <c r="AC69" s="17"/>
      <c r="AD69" s="17"/>
      <c r="AE69" s="17"/>
      <c r="AF69" s="116"/>
      <c r="AG69" s="116"/>
      <c r="AH69" s="17"/>
      <c r="AI69" s="17"/>
      <c r="AJ69" s="17"/>
      <c r="AK69" s="17"/>
      <c r="AL69" s="17"/>
      <c r="AM69" s="116"/>
      <c r="AN69" s="116"/>
      <c r="AO69" s="17"/>
      <c r="AQ69" s="139">
        <f t="shared" ref="AQ69" si="23">COUNTIF(K69:AO69,"a")</f>
        <v>0</v>
      </c>
      <c r="AR69" s="139">
        <f t="shared" ref="AR69" si="24">COUNTIF(K69:AO69,"b")</f>
        <v>0</v>
      </c>
      <c r="AS69" s="139">
        <f t="shared" ref="AS69" si="25">COUNTIF(K69:AO69,"c")</f>
        <v>0</v>
      </c>
      <c r="AT69" s="139">
        <f t="shared" ref="AT69" si="26">COUNTIF(K69:AO69,"d")</f>
        <v>0</v>
      </c>
      <c r="AU69" s="139" t="str">
        <f t="shared" ref="AU69" si="27">IF(AQ69&gt;0,($F69*AQ69*$F$14),"0")</f>
        <v>0</v>
      </c>
      <c r="AV69" s="139" t="str">
        <f t="shared" ref="AV69" si="28">IF(AR69&gt;0,($F69*AR69*$F$15),"0")</f>
        <v>0</v>
      </c>
      <c r="AW69" s="139" t="str">
        <f t="shared" ref="AW69" si="29">IF(AS69&gt;0,($F69*AS69*$F$16),"0")</f>
        <v>0</v>
      </c>
      <c r="AX69" s="139" t="str">
        <f t="shared" ref="AX69" si="30">IF(AT69&gt;0,($F69*AT69*$F$17),"0")</f>
        <v>0</v>
      </c>
      <c r="AY69" s="140"/>
      <c r="AZ69" s="140"/>
      <c r="BA69" s="140"/>
      <c r="BB69" s="140"/>
      <c r="BC69" s="140"/>
      <c r="BD69" s="140"/>
    </row>
    <row r="70" spans="1:56" ht="20.100000000000001" customHeight="1" thickBot="1" x14ac:dyDescent="0.35">
      <c r="A70" s="35"/>
      <c r="B70" s="91" t="s">
        <v>73</v>
      </c>
      <c r="C70" s="92"/>
      <c r="D70" s="92" t="s">
        <v>137</v>
      </c>
      <c r="E70" s="92" t="s">
        <v>138</v>
      </c>
      <c r="F70" s="119">
        <v>101</v>
      </c>
      <c r="G70"/>
      <c r="H70" s="120">
        <f t="shared" si="8"/>
        <v>0</v>
      </c>
      <c r="I70" s="15">
        <f t="shared" si="9"/>
        <v>0</v>
      </c>
      <c r="K70" s="142"/>
      <c r="L70" s="142"/>
      <c r="M70" s="17"/>
      <c r="N70" s="17"/>
      <c r="O70" s="17"/>
      <c r="P70" s="17"/>
      <c r="Q70" s="17"/>
      <c r="R70" s="142"/>
      <c r="S70" s="142"/>
      <c r="T70" s="17"/>
      <c r="U70" s="17"/>
      <c r="V70" s="17"/>
      <c r="W70" s="17"/>
      <c r="X70" s="17"/>
      <c r="Y70" s="142"/>
      <c r="Z70" s="142"/>
      <c r="AA70" s="17"/>
      <c r="AB70" s="17"/>
      <c r="AC70" s="17"/>
      <c r="AD70" s="17"/>
      <c r="AE70" s="17"/>
      <c r="AF70" s="142"/>
      <c r="AG70" s="142"/>
      <c r="AH70" s="17"/>
      <c r="AI70" s="17"/>
      <c r="AJ70" s="17"/>
      <c r="AK70" s="17"/>
      <c r="AL70" s="17"/>
      <c r="AM70" s="142"/>
      <c r="AN70" s="142"/>
      <c r="AO70" s="17"/>
      <c r="AQ70" s="139">
        <f t="shared" si="0"/>
        <v>0</v>
      </c>
      <c r="AR70" s="139">
        <f t="shared" si="1"/>
        <v>0</v>
      </c>
      <c r="AS70" s="139">
        <f t="shared" si="2"/>
        <v>0</v>
      </c>
      <c r="AT70" s="139">
        <f t="shared" si="3"/>
        <v>0</v>
      </c>
      <c r="AU70" s="139" t="str">
        <f t="shared" si="4"/>
        <v>0</v>
      </c>
      <c r="AV70" s="139" t="str">
        <f t="shared" si="5"/>
        <v>0</v>
      </c>
      <c r="AW70" s="139" t="str">
        <f t="shared" si="6"/>
        <v>0</v>
      </c>
      <c r="AX70" s="139" t="str">
        <f t="shared" si="7"/>
        <v>0</v>
      </c>
      <c r="AY70" s="140"/>
      <c r="AZ70" s="140"/>
      <c r="BA70" s="140"/>
      <c r="BB70" s="140"/>
      <c r="BC70" s="140"/>
      <c r="BD70" s="140"/>
    </row>
    <row r="71" spans="1:56" ht="20.100000000000001" customHeight="1" thickBot="1" x14ac:dyDescent="0.35">
      <c r="A71" s="34"/>
      <c r="B71" s="88"/>
      <c r="C71" s="88"/>
      <c r="D71" s="88"/>
      <c r="E71" s="88"/>
      <c r="F71" s="89"/>
      <c r="G71"/>
      <c r="H71" s="120">
        <f t="shared" si="8"/>
        <v>0</v>
      </c>
      <c r="I71" s="15">
        <f t="shared" si="9"/>
        <v>0</v>
      </c>
      <c r="K71" s="116"/>
      <c r="L71" s="116"/>
      <c r="M71" s="17"/>
      <c r="N71" s="17"/>
      <c r="O71" s="17"/>
      <c r="P71" s="17"/>
      <c r="Q71" s="17"/>
      <c r="R71" s="116"/>
      <c r="S71" s="116"/>
      <c r="T71" s="17"/>
      <c r="U71" s="17"/>
      <c r="V71" s="17"/>
      <c r="W71" s="17"/>
      <c r="X71" s="17"/>
      <c r="Y71" s="116"/>
      <c r="Z71" s="116"/>
      <c r="AA71" s="17"/>
      <c r="AB71" s="17"/>
      <c r="AC71" s="17"/>
      <c r="AD71" s="17"/>
      <c r="AE71" s="17"/>
      <c r="AF71" s="116"/>
      <c r="AG71" s="116"/>
      <c r="AH71" s="17"/>
      <c r="AI71" s="17"/>
      <c r="AJ71" s="17"/>
      <c r="AK71" s="17"/>
      <c r="AL71" s="17"/>
      <c r="AM71" s="116"/>
      <c r="AN71" s="116"/>
      <c r="AO71" s="17"/>
      <c r="AQ71" s="139">
        <f t="shared" si="0"/>
        <v>0</v>
      </c>
      <c r="AR71" s="139">
        <f t="shared" si="1"/>
        <v>0</v>
      </c>
      <c r="AS71" s="139">
        <f t="shared" si="2"/>
        <v>0</v>
      </c>
      <c r="AT71" s="139">
        <f t="shared" si="3"/>
        <v>0</v>
      </c>
      <c r="AU71" s="139" t="str">
        <f t="shared" si="4"/>
        <v>0</v>
      </c>
      <c r="AV71" s="139" t="str">
        <f t="shared" si="5"/>
        <v>0</v>
      </c>
      <c r="AW71" s="139" t="str">
        <f t="shared" si="6"/>
        <v>0</v>
      </c>
      <c r="AX71" s="139" t="str">
        <f t="shared" si="7"/>
        <v>0</v>
      </c>
      <c r="AY71" s="140"/>
      <c r="AZ71" s="140"/>
      <c r="BA71" s="140"/>
      <c r="BB71" s="140"/>
      <c r="BC71" s="140"/>
      <c r="BD71" s="140"/>
    </row>
    <row r="72" spans="1:56" ht="19.5" thickBot="1" x14ac:dyDescent="0.35">
      <c r="F72" s="43"/>
      <c r="G72"/>
      <c r="H72" s="14">
        <f>SUM(H26:H71)</f>
        <v>0</v>
      </c>
      <c r="I72" s="8">
        <f>SUM(I26:I71)</f>
        <v>0</v>
      </c>
      <c r="K72" s="77">
        <f t="shared" ref="K72:AL72" si="31">COUNTA(K26:K71)</f>
        <v>0</v>
      </c>
      <c r="L72" s="77">
        <f t="shared" si="31"/>
        <v>0</v>
      </c>
      <c r="M72" s="77">
        <f t="shared" si="31"/>
        <v>0</v>
      </c>
      <c r="N72" s="77">
        <f t="shared" si="31"/>
        <v>0</v>
      </c>
      <c r="O72" s="77">
        <f t="shared" si="31"/>
        <v>0</v>
      </c>
      <c r="P72" s="77">
        <f t="shared" si="31"/>
        <v>0</v>
      </c>
      <c r="Q72" s="77">
        <f t="shared" si="31"/>
        <v>0</v>
      </c>
      <c r="R72" s="77">
        <f t="shared" si="31"/>
        <v>0</v>
      </c>
      <c r="S72" s="77">
        <f t="shared" si="31"/>
        <v>0</v>
      </c>
      <c r="T72" s="77">
        <f t="shared" si="31"/>
        <v>0</v>
      </c>
      <c r="U72" s="77">
        <f t="shared" si="31"/>
        <v>0</v>
      </c>
      <c r="V72" s="77">
        <f t="shared" si="31"/>
        <v>0</v>
      </c>
      <c r="W72" s="77">
        <f t="shared" si="31"/>
        <v>0</v>
      </c>
      <c r="X72" s="77">
        <f t="shared" si="31"/>
        <v>0</v>
      </c>
      <c r="Y72" s="77">
        <f t="shared" si="31"/>
        <v>0</v>
      </c>
      <c r="Z72" s="77">
        <f t="shared" si="31"/>
        <v>0</v>
      </c>
      <c r="AA72" s="77">
        <f t="shared" si="31"/>
        <v>0</v>
      </c>
      <c r="AB72" s="77">
        <f t="shared" si="31"/>
        <v>0</v>
      </c>
      <c r="AC72" s="77">
        <f t="shared" si="31"/>
        <v>0</v>
      </c>
      <c r="AD72" s="77">
        <f t="shared" si="31"/>
        <v>0</v>
      </c>
      <c r="AE72" s="77">
        <f t="shared" si="31"/>
        <v>0</v>
      </c>
      <c r="AF72" s="77">
        <f t="shared" si="31"/>
        <v>0</v>
      </c>
      <c r="AG72" s="77">
        <f t="shared" si="31"/>
        <v>0</v>
      </c>
      <c r="AH72" s="77">
        <f t="shared" si="31"/>
        <v>0</v>
      </c>
      <c r="AI72" s="77">
        <f t="shared" si="31"/>
        <v>0</v>
      </c>
      <c r="AJ72" s="77">
        <f t="shared" si="31"/>
        <v>0</v>
      </c>
      <c r="AK72" s="77">
        <f t="shared" si="31"/>
        <v>0</v>
      </c>
      <c r="AL72" s="77">
        <f t="shared" si="31"/>
        <v>0</v>
      </c>
      <c r="AM72" s="77">
        <f t="shared" ref="AM72:AO72" si="32">COUNTA(AM26:AM71)</f>
        <v>0</v>
      </c>
      <c r="AN72" s="77">
        <f t="shared" si="32"/>
        <v>0</v>
      </c>
      <c r="AO72" s="77">
        <f t="shared" si="32"/>
        <v>0</v>
      </c>
      <c r="AQ72" s="48">
        <f t="shared" ref="AQ72:AX72" si="33">SUM(AQ26:AQ71)</f>
        <v>0</v>
      </c>
      <c r="AR72" s="48">
        <f t="shared" si="33"/>
        <v>0</v>
      </c>
      <c r="AS72" s="48">
        <f t="shared" si="33"/>
        <v>0</v>
      </c>
      <c r="AT72" s="48">
        <f t="shared" si="33"/>
        <v>0</v>
      </c>
      <c r="AU72" s="49">
        <f t="shared" si="33"/>
        <v>0</v>
      </c>
      <c r="AV72" s="49">
        <f t="shared" si="33"/>
        <v>0</v>
      </c>
      <c r="AW72" s="49">
        <f t="shared" si="33"/>
        <v>0</v>
      </c>
      <c r="AX72" s="49">
        <f t="shared" si="33"/>
        <v>0</v>
      </c>
    </row>
    <row r="73" spans="1:56" ht="19.5" thickBot="1" x14ac:dyDescent="0.35">
      <c r="A73" s="36"/>
      <c r="B73" s="36"/>
      <c r="F73" s="10"/>
      <c r="G73"/>
    </row>
    <row r="74" spans="1:56" ht="18" thickBot="1" x14ac:dyDescent="0.35">
      <c r="G74"/>
      <c r="H74" s="40"/>
      <c r="I74" s="41"/>
    </row>
    <row r="75" spans="1:56" ht="18" thickBot="1" x14ac:dyDescent="0.35">
      <c r="G75"/>
      <c r="H75" s="40"/>
      <c r="I75" s="42"/>
    </row>
    <row r="76" spans="1:56" x14ac:dyDescent="0.3">
      <c r="G76"/>
    </row>
    <row r="77" spans="1:56" x14ac:dyDescent="0.3">
      <c r="G77"/>
    </row>
    <row r="78" spans="1:56" x14ac:dyDescent="0.3">
      <c r="G78"/>
    </row>
    <row r="79" spans="1:56" x14ac:dyDescent="0.3">
      <c r="G79"/>
    </row>
    <row r="80" spans="1:56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  <row r="1397" spans="7:7" x14ac:dyDescent="0.3">
      <c r="G1397"/>
    </row>
    <row r="1398" spans="7:7" x14ac:dyDescent="0.3">
      <c r="G1398"/>
    </row>
    <row r="1399" spans="7:7" x14ac:dyDescent="0.3">
      <c r="G1399"/>
    </row>
  </sheetData>
  <sheetProtection password="CF7A" sheet="1" objects="1" scenarios="1" formatCells="0" formatColumns="0" formatRows="0" insertColumns="0" insertRows="0" deleteColumns="0" deleteRows="0" autoFilter="0"/>
  <protectedRanges>
    <protectedRange password="DB25" sqref="C25:F25" name="filter"/>
  </protectedRanges>
  <autoFilter ref="B25:F71"/>
  <dataConsolidate/>
  <mergeCells count="7">
    <mergeCell ref="B24:F24"/>
    <mergeCell ref="K23:AN23"/>
    <mergeCell ref="K24:L24"/>
    <mergeCell ref="M24:S24"/>
    <mergeCell ref="T24:Z24"/>
    <mergeCell ref="AA24:AG24"/>
    <mergeCell ref="AH24:AN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5">
    <dataValidation type="list" allowBlank="1" showDropDown="1" showInputMessage="1" showErrorMessage="1" sqref="K32:AO34 K46:AO46 K30:AO30 K48:AO53 K66:AO66 K55:AO55 AM44:AO44 K57:AO59 K26:AO28 K36:AO40 K63:AO64 K42:M42 K44:M44 R42:T42 R44:T44 Y42:AA42 Y44:AA44 AF42:AH42 AF44:AH44 AM42:AO42 K68:AO68 K70:AO71">
      <formula1>$C$14:$C$16</formula1>
    </dataValidation>
    <dataValidation type="list" allowBlank="1" showDropDown="1" showInputMessage="1" showErrorMessage="1" sqref="R43:V43 Y43:AC43 AF43:AJ43 AM43:AO43 AK41:AL44 AM41:AO41 AD41:AE44 AF41:AJ41 W41:X44 Y41:AC41 P41:Q44 R41:V41 K41:O41 K43:O43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42:O42 U42:V42 AB42:AC42 AI42:AJ42 N44:O44 U44:V44 AB44:AC44 AI44:AJ44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  <ignoredError sqref="K72:AL7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53</v>
      </c>
      <c r="E1" t="s">
        <v>52</v>
      </c>
      <c r="H1" t="s">
        <v>60</v>
      </c>
    </row>
    <row r="2" spans="2:10" x14ac:dyDescent="0.25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210" t="s">
        <v>8</v>
      </c>
      <c r="B1" s="210" t="s">
        <v>9</v>
      </c>
    </row>
    <row r="2" spans="1:2" x14ac:dyDescent="0.25">
      <c r="A2" s="210"/>
      <c r="B2" s="210"/>
    </row>
    <row r="3" spans="1:2" x14ac:dyDescent="0.25">
      <c r="A3" s="9" t="s">
        <v>10</v>
      </c>
      <c r="B3" s="9" t="s">
        <v>11</v>
      </c>
    </row>
    <row r="4" spans="1:2" x14ac:dyDescent="0.25">
      <c r="A4" s="9" t="s">
        <v>12</v>
      </c>
      <c r="B4" s="9" t="s">
        <v>13</v>
      </c>
    </row>
    <row r="5" spans="1:2" x14ac:dyDescent="0.25">
      <c r="A5" s="9" t="s">
        <v>14</v>
      </c>
      <c r="B5" s="9" t="s">
        <v>15</v>
      </c>
    </row>
    <row r="6" spans="1:2" x14ac:dyDescent="0.25">
      <c r="A6" s="9" t="s">
        <v>16</v>
      </c>
      <c r="B6" s="9" t="s">
        <v>17</v>
      </c>
    </row>
    <row r="7" spans="1:2" x14ac:dyDescent="0.25">
      <c r="A7" s="9" t="s">
        <v>18</v>
      </c>
      <c r="B7" s="9" t="s">
        <v>19</v>
      </c>
    </row>
    <row r="8" spans="1:2" x14ac:dyDescent="0.25">
      <c r="A8" s="9" t="s">
        <v>20</v>
      </c>
      <c r="B8" s="9" t="s">
        <v>21</v>
      </c>
    </row>
    <row r="9" spans="1:2" x14ac:dyDescent="0.25">
      <c r="A9" s="9" t="s">
        <v>22</v>
      </c>
      <c r="B9" s="9" t="s">
        <v>23</v>
      </c>
    </row>
    <row r="10" spans="1:2" x14ac:dyDescent="0.25">
      <c r="A10" s="9" t="s">
        <v>24</v>
      </c>
      <c r="B10" s="9" t="s">
        <v>25</v>
      </c>
    </row>
    <row r="11" spans="1:2" x14ac:dyDescent="0.25">
      <c r="A11" s="9" t="s">
        <v>26</v>
      </c>
      <c r="B11" s="9" t="s">
        <v>27</v>
      </c>
    </row>
    <row r="12" spans="1:2" x14ac:dyDescent="0.25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2017-04-12T06:50:18Z</cp:lastPrinted>
  <dcterms:created xsi:type="dcterms:W3CDTF">2015-08-19T06:41:35Z</dcterms:created>
  <dcterms:modified xsi:type="dcterms:W3CDTF">2017-04-12T08:22:16Z</dcterms:modified>
</cp:coreProperties>
</file>